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codeName="ThisWorkbook" defaultThemeVersion="124226"/>
  <mc:AlternateContent xmlns:mc="http://schemas.openxmlformats.org/markup-compatibility/2006">
    <mc:Choice Requires="x15">
      <x15ac:absPath xmlns:x15ac="http://schemas.microsoft.com/office/spreadsheetml/2010/11/ac" url="G:\Registers\Australian Organ Donor Register\Statistics and reports\STATS - MONTHLY\"/>
    </mc:Choice>
  </mc:AlternateContent>
  <xr:revisionPtr revIDLastSave="0" documentId="13_ncr:1_{E6AD074E-0B45-4CAE-B4F6-016E705B033C}" xr6:coauthVersionLast="47" xr6:coauthVersionMax="47" xr10:uidLastSave="{00000000-0000-0000-0000-000000000000}"/>
  <bookViews>
    <workbookView xWindow="-120" yWindow="-120" windowWidth="29040" windowHeight="15720" tabRatio="947" activeTab="5" xr2:uid="{9870AF77-0129-495F-8EAE-3764BB435C5C}"/>
  </bookViews>
  <sheets>
    <sheet name="JAN 26" sheetId="60" r:id="rId1"/>
    <sheet name="FEB 26" sheetId="58" r:id="rId2"/>
    <sheet name="MAR 26" sheetId="59" r:id="rId3"/>
    <sheet name="APR 26" sheetId="56" r:id="rId4"/>
    <sheet name="MAY 26" sheetId="57" r:id="rId5"/>
    <sheet name="JUN 26" sheetId="55" r:id="rId6"/>
    <sheet name="JUL 26" sheetId="54" r:id="rId7"/>
    <sheet name="AUG 26" sheetId="53" r:id="rId8"/>
    <sheet name="SEP 26" sheetId="52" r:id="rId9"/>
    <sheet name="OCT 26" sheetId="51" r:id="rId10"/>
    <sheet name="NOV 26" sheetId="50" r:id="rId11"/>
    <sheet name="DEC 26" sheetId="28" r:id="rId12"/>
    <sheet name="ABS Estimated Population" sheetId="21" r:id="rId13"/>
    <sheet name="% Var From Prev Month" sheetId="17" r:id="rId14"/>
  </sheets>
  <definedNames>
    <definedName name="_xlnm.Print_Area" localSheetId="13">'% Var From Prev Month'!$A$1:$H$11</definedName>
    <definedName name="_xlnm.Print_Area" localSheetId="3">'APR 26'!$A$1:$K$49</definedName>
    <definedName name="_xlnm.Print_Area" localSheetId="7">'AUG 26'!$A$1:$K$49</definedName>
    <definedName name="_xlnm.Print_Area" localSheetId="11">'DEC 26'!$A$1:$K$49</definedName>
    <definedName name="_xlnm.Print_Area" localSheetId="1">'FEB 26'!$A$1:$K$49</definedName>
    <definedName name="_xlnm.Print_Area" localSheetId="0">'JAN 26'!$A$1:$K$49</definedName>
    <definedName name="_xlnm.Print_Area" localSheetId="6">'JUL 26'!$A$1:$K$49</definedName>
    <definedName name="_xlnm.Print_Area" localSheetId="5">'JUN 26'!$A$1:$K$49</definedName>
    <definedName name="_xlnm.Print_Area" localSheetId="2">'MAR 26'!$A$1:$K$49</definedName>
    <definedName name="_xlnm.Print_Area" localSheetId="4">'MAY 26'!$A$1:$K$49</definedName>
    <definedName name="_xlnm.Print_Area" localSheetId="10">'NOV 26'!$A$1:$K$49</definedName>
    <definedName name="_xlnm.Print_Area" localSheetId="9">'OCT 26'!$A$1:$K$49</definedName>
    <definedName name="_xlnm.Print_Area" localSheetId="8">'SEP 26'!$A$1:$K$49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28" l="1"/>
  <c r="E10" i="28"/>
  <c r="E9" i="28"/>
  <c r="E8" i="28"/>
  <c r="E7" i="28"/>
  <c r="E6" i="28"/>
  <c r="E5" i="28"/>
  <c r="E4" i="28"/>
  <c r="E3" i="28"/>
  <c r="E11" i="50"/>
  <c r="E10" i="50"/>
  <c r="E9" i="50"/>
  <c r="E8" i="50"/>
  <c r="E7" i="50"/>
  <c r="E6" i="50"/>
  <c r="E5" i="50"/>
  <c r="E4" i="50"/>
  <c r="E3" i="50"/>
  <c r="E11" i="51"/>
  <c r="E10" i="51"/>
  <c r="E9" i="51"/>
  <c r="E8" i="51"/>
  <c r="E7" i="51"/>
  <c r="E6" i="51"/>
  <c r="E5" i="51"/>
  <c r="E4" i="51"/>
  <c r="E3" i="51"/>
  <c r="E11" i="52"/>
  <c r="E10" i="52"/>
  <c r="E9" i="52"/>
  <c r="E8" i="52"/>
  <c r="E7" i="52"/>
  <c r="E6" i="52"/>
  <c r="E5" i="52"/>
  <c r="E4" i="52"/>
  <c r="E3" i="52"/>
  <c r="E11" i="53"/>
  <c r="E10" i="53"/>
  <c r="E9" i="53"/>
  <c r="E8" i="53"/>
  <c r="E7" i="53"/>
  <c r="E6" i="53"/>
  <c r="E5" i="53"/>
  <c r="E4" i="53"/>
  <c r="E3" i="53"/>
  <c r="E11" i="54"/>
  <c r="E10" i="54"/>
  <c r="E9" i="54"/>
  <c r="E8" i="54"/>
  <c r="E7" i="54"/>
  <c r="E6" i="54"/>
  <c r="E5" i="54"/>
  <c r="E4" i="54"/>
  <c r="E3" i="54"/>
  <c r="E10" i="55"/>
  <c r="E9" i="55"/>
  <c r="E8" i="55"/>
  <c r="E7" i="55"/>
  <c r="E6" i="55"/>
  <c r="E5" i="55"/>
  <c r="E4" i="55"/>
  <c r="E3" i="55"/>
  <c r="E10" i="57"/>
  <c r="E9" i="57"/>
  <c r="E8" i="57"/>
  <c r="E7" i="57"/>
  <c r="E6" i="57"/>
  <c r="E5" i="57"/>
  <c r="E4" i="57"/>
  <c r="E3" i="57"/>
  <c r="E10" i="56"/>
  <c r="E9" i="56"/>
  <c r="E8" i="56"/>
  <c r="E7" i="56"/>
  <c r="E6" i="56"/>
  <c r="E5" i="56"/>
  <c r="E4" i="56"/>
  <c r="E3" i="56"/>
  <c r="E11" i="59"/>
  <c r="E10" i="59"/>
  <c r="E9" i="59"/>
  <c r="E8" i="59"/>
  <c r="E7" i="59"/>
  <c r="E6" i="59"/>
  <c r="E5" i="59"/>
  <c r="E4" i="59"/>
  <c r="E3" i="59"/>
  <c r="E10" i="58"/>
  <c r="E9" i="58"/>
  <c r="E8" i="58"/>
  <c r="E7" i="58"/>
  <c r="E6" i="58"/>
  <c r="E5" i="58"/>
  <c r="E4" i="58"/>
  <c r="E3" i="58"/>
  <c r="E10" i="60"/>
  <c r="E9" i="60"/>
  <c r="E8" i="60"/>
  <c r="E7" i="60"/>
  <c r="E6" i="60"/>
  <c r="E5" i="60"/>
  <c r="E4" i="60"/>
  <c r="E3" i="60"/>
  <c r="J37" i="60"/>
  <c r="I37" i="60"/>
  <c r="H37" i="60"/>
  <c r="G37" i="60"/>
  <c r="F37" i="60"/>
  <c r="E37" i="60"/>
  <c r="D37" i="60"/>
  <c r="C37" i="60"/>
  <c r="K36" i="60"/>
  <c r="K35" i="60"/>
  <c r="K34" i="60"/>
  <c r="K33" i="60"/>
  <c r="K32" i="60"/>
  <c r="K31" i="60"/>
  <c r="K30" i="60"/>
  <c r="K29" i="60"/>
  <c r="J24" i="60"/>
  <c r="I24" i="60"/>
  <c r="H24" i="60"/>
  <c r="G24" i="60"/>
  <c r="F24" i="60"/>
  <c r="E24" i="60"/>
  <c r="D24" i="60"/>
  <c r="C24" i="60"/>
  <c r="K23" i="60"/>
  <c r="K22" i="60"/>
  <c r="K21" i="60"/>
  <c r="K20" i="60"/>
  <c r="K19" i="60"/>
  <c r="K18" i="60"/>
  <c r="K17" i="60"/>
  <c r="K16" i="60"/>
  <c r="D11" i="60"/>
  <c r="C11" i="60"/>
  <c r="E11" i="60"/>
  <c r="J37" i="59"/>
  <c r="I37" i="59"/>
  <c r="H37" i="59"/>
  <c r="G37" i="59"/>
  <c r="F37" i="59"/>
  <c r="E37" i="59"/>
  <c r="D37" i="59"/>
  <c r="C37" i="59"/>
  <c r="K36" i="59"/>
  <c r="K35" i="59"/>
  <c r="K34" i="59"/>
  <c r="K33" i="59"/>
  <c r="K32" i="59"/>
  <c r="K31" i="59"/>
  <c r="K30" i="59"/>
  <c r="K29" i="59"/>
  <c r="J24" i="59"/>
  <c r="I24" i="59"/>
  <c r="H24" i="59"/>
  <c r="G24" i="59"/>
  <c r="F24" i="59"/>
  <c r="E24" i="59"/>
  <c r="D24" i="59"/>
  <c r="C24" i="59"/>
  <c r="K23" i="59"/>
  <c r="K22" i="59"/>
  <c r="K21" i="59"/>
  <c r="K20" i="59"/>
  <c r="K19" i="59"/>
  <c r="K18" i="59"/>
  <c r="K17" i="59"/>
  <c r="K16" i="59"/>
  <c r="D11" i="59"/>
  <c r="C11" i="59"/>
  <c r="J37" i="58"/>
  <c r="I37" i="58"/>
  <c r="H37" i="58"/>
  <c r="G37" i="58"/>
  <c r="F37" i="58"/>
  <c r="E37" i="58"/>
  <c r="D37" i="58"/>
  <c r="C37" i="58"/>
  <c r="K36" i="58"/>
  <c r="K35" i="58"/>
  <c r="K34" i="58"/>
  <c r="K33" i="58"/>
  <c r="K32" i="58"/>
  <c r="K31" i="58"/>
  <c r="K30" i="58"/>
  <c r="K29" i="58"/>
  <c r="J24" i="58"/>
  <c r="I24" i="58"/>
  <c r="H24" i="58"/>
  <c r="G24" i="58"/>
  <c r="F24" i="58"/>
  <c r="E24" i="58"/>
  <c r="D24" i="58"/>
  <c r="C24" i="58"/>
  <c r="K23" i="58"/>
  <c r="K22" i="58"/>
  <c r="K21" i="58"/>
  <c r="K20" i="58"/>
  <c r="K19" i="58"/>
  <c r="K18" i="58"/>
  <c r="K17" i="58"/>
  <c r="K16" i="58"/>
  <c r="D11" i="58"/>
  <c r="C11" i="58"/>
  <c r="J37" i="57"/>
  <c r="I37" i="57"/>
  <c r="H37" i="57"/>
  <c r="G37" i="57"/>
  <c r="F37" i="57"/>
  <c r="E37" i="57"/>
  <c r="D37" i="57"/>
  <c r="C37" i="57"/>
  <c r="K36" i="57"/>
  <c r="K35" i="57"/>
  <c r="K34" i="57"/>
  <c r="K33" i="57"/>
  <c r="K32" i="57"/>
  <c r="K31" i="57"/>
  <c r="K30" i="57"/>
  <c r="K29" i="57"/>
  <c r="J24" i="57"/>
  <c r="I24" i="57"/>
  <c r="H24" i="57"/>
  <c r="G24" i="57"/>
  <c r="F24" i="57"/>
  <c r="E24" i="57"/>
  <c r="D24" i="57"/>
  <c r="C24" i="57"/>
  <c r="K23" i="57"/>
  <c r="K22" i="57"/>
  <c r="K21" i="57"/>
  <c r="K20" i="57"/>
  <c r="K19" i="57"/>
  <c r="K18" i="57"/>
  <c r="K17" i="57"/>
  <c r="K16" i="57"/>
  <c r="D11" i="57"/>
  <c r="C11" i="57"/>
  <c r="E11" i="57"/>
  <c r="J37" i="56"/>
  <c r="I37" i="56"/>
  <c r="H37" i="56"/>
  <c r="G37" i="56"/>
  <c r="F37" i="56"/>
  <c r="E37" i="56"/>
  <c r="D37" i="56"/>
  <c r="C37" i="56"/>
  <c r="K36" i="56"/>
  <c r="K35" i="56"/>
  <c r="K34" i="56"/>
  <c r="K33" i="56"/>
  <c r="K32" i="56"/>
  <c r="K31" i="56"/>
  <c r="K30" i="56"/>
  <c r="K29" i="56"/>
  <c r="J24" i="56"/>
  <c r="I24" i="56"/>
  <c r="H24" i="56"/>
  <c r="G24" i="56"/>
  <c r="F24" i="56"/>
  <c r="E24" i="56"/>
  <c r="D24" i="56"/>
  <c r="C24" i="56"/>
  <c r="K23" i="56"/>
  <c r="K22" i="56"/>
  <c r="K21" i="56"/>
  <c r="K20" i="56"/>
  <c r="K19" i="56"/>
  <c r="K18" i="56"/>
  <c r="K17" i="56"/>
  <c r="K16" i="56"/>
  <c r="D11" i="56"/>
  <c r="C11" i="56"/>
  <c r="E11" i="56"/>
  <c r="J37" i="55"/>
  <c r="I37" i="55"/>
  <c r="H37" i="55"/>
  <c r="G37" i="55"/>
  <c r="F37" i="55"/>
  <c r="E37" i="55"/>
  <c r="D37" i="55"/>
  <c r="C37" i="55"/>
  <c r="K36" i="55"/>
  <c r="K35" i="55"/>
  <c r="K34" i="55"/>
  <c r="K33" i="55"/>
  <c r="K32" i="55"/>
  <c r="K31" i="55"/>
  <c r="K30" i="55"/>
  <c r="K29" i="55"/>
  <c r="J24" i="55"/>
  <c r="I24" i="55"/>
  <c r="H24" i="55"/>
  <c r="G24" i="55"/>
  <c r="F24" i="55"/>
  <c r="E24" i="55"/>
  <c r="D24" i="55"/>
  <c r="C24" i="55"/>
  <c r="K23" i="55"/>
  <c r="K22" i="55"/>
  <c r="K21" i="55"/>
  <c r="K20" i="55"/>
  <c r="K19" i="55"/>
  <c r="K18" i="55"/>
  <c r="K17" i="55"/>
  <c r="K16" i="55"/>
  <c r="D11" i="55"/>
  <c r="C11" i="55"/>
  <c r="E11" i="55" s="1"/>
  <c r="J37" i="54"/>
  <c r="I37" i="54"/>
  <c r="H37" i="54"/>
  <c r="G37" i="54"/>
  <c r="F37" i="54"/>
  <c r="E37" i="54"/>
  <c r="D37" i="54"/>
  <c r="C37" i="54"/>
  <c r="K36" i="54"/>
  <c r="K35" i="54"/>
  <c r="K34" i="54"/>
  <c r="K33" i="54"/>
  <c r="K32" i="54"/>
  <c r="K31" i="54"/>
  <c r="K30" i="54"/>
  <c r="K29" i="54"/>
  <c r="J24" i="54"/>
  <c r="I24" i="54"/>
  <c r="H24" i="54"/>
  <c r="G24" i="54"/>
  <c r="F24" i="54"/>
  <c r="E24" i="54"/>
  <c r="D24" i="54"/>
  <c r="C24" i="54"/>
  <c r="K23" i="54"/>
  <c r="K22" i="54"/>
  <c r="K21" i="54"/>
  <c r="K20" i="54"/>
  <c r="K19" i="54"/>
  <c r="K18" i="54"/>
  <c r="K17" i="54"/>
  <c r="K16" i="54"/>
  <c r="D11" i="54"/>
  <c r="C11" i="54"/>
  <c r="J37" i="53"/>
  <c r="I37" i="53"/>
  <c r="H37" i="53"/>
  <c r="G37" i="53"/>
  <c r="F37" i="53"/>
  <c r="E37" i="53"/>
  <c r="D37" i="53"/>
  <c r="C37" i="53"/>
  <c r="K36" i="53"/>
  <c r="K35" i="53"/>
  <c r="K34" i="53"/>
  <c r="K33" i="53"/>
  <c r="K32" i="53"/>
  <c r="K31" i="53"/>
  <c r="K30" i="53"/>
  <c r="K29" i="53"/>
  <c r="J24" i="53"/>
  <c r="I24" i="53"/>
  <c r="H24" i="53"/>
  <c r="G24" i="53"/>
  <c r="F24" i="53"/>
  <c r="E24" i="53"/>
  <c r="D24" i="53"/>
  <c r="C24" i="53"/>
  <c r="K23" i="53"/>
  <c r="K22" i="53"/>
  <c r="K21" i="53"/>
  <c r="K20" i="53"/>
  <c r="K19" i="53"/>
  <c r="K18" i="53"/>
  <c r="K17" i="53"/>
  <c r="K16" i="53"/>
  <c r="D11" i="53"/>
  <c r="C11" i="53"/>
  <c r="J37" i="52"/>
  <c r="I37" i="52"/>
  <c r="H37" i="52"/>
  <c r="G37" i="52"/>
  <c r="F37" i="52"/>
  <c r="E37" i="52"/>
  <c r="D37" i="52"/>
  <c r="C37" i="52"/>
  <c r="K36" i="52"/>
  <c r="K35" i="52"/>
  <c r="K34" i="52"/>
  <c r="K33" i="52"/>
  <c r="K32" i="52"/>
  <c r="K31" i="52"/>
  <c r="K30" i="52"/>
  <c r="K29" i="52"/>
  <c r="J24" i="52"/>
  <c r="I24" i="52"/>
  <c r="H24" i="52"/>
  <c r="G24" i="52"/>
  <c r="F24" i="52"/>
  <c r="E24" i="52"/>
  <c r="D24" i="52"/>
  <c r="C24" i="52"/>
  <c r="K23" i="52"/>
  <c r="K22" i="52"/>
  <c r="K21" i="52"/>
  <c r="K20" i="52"/>
  <c r="K19" i="52"/>
  <c r="K18" i="52"/>
  <c r="K17" i="52"/>
  <c r="K16" i="52"/>
  <c r="D11" i="52"/>
  <c r="C11" i="52"/>
  <c r="J37" i="51"/>
  <c r="I37" i="51"/>
  <c r="H37" i="51"/>
  <c r="G37" i="51"/>
  <c r="F37" i="51"/>
  <c r="E37" i="51"/>
  <c r="D37" i="51"/>
  <c r="C37" i="51"/>
  <c r="K36" i="51"/>
  <c r="K35" i="51"/>
  <c r="K34" i="51"/>
  <c r="K33" i="51"/>
  <c r="K32" i="51"/>
  <c r="K31" i="51"/>
  <c r="K30" i="51"/>
  <c r="K29" i="51"/>
  <c r="J24" i="51"/>
  <c r="I24" i="51"/>
  <c r="H24" i="51"/>
  <c r="G24" i="51"/>
  <c r="F24" i="51"/>
  <c r="E24" i="51"/>
  <c r="D24" i="51"/>
  <c r="C24" i="51"/>
  <c r="K23" i="51"/>
  <c r="K22" i="51"/>
  <c r="K21" i="51"/>
  <c r="K20" i="51"/>
  <c r="K19" i="51"/>
  <c r="K18" i="51"/>
  <c r="K17" i="51"/>
  <c r="K16" i="51"/>
  <c r="D11" i="51"/>
  <c r="C11" i="51"/>
  <c r="J37" i="50"/>
  <c r="I37" i="50"/>
  <c r="H37" i="50"/>
  <c r="G37" i="50"/>
  <c r="F37" i="50"/>
  <c r="E37" i="50"/>
  <c r="D37" i="50"/>
  <c r="C37" i="50"/>
  <c r="K36" i="50"/>
  <c r="K35" i="50"/>
  <c r="K34" i="50"/>
  <c r="K33" i="50"/>
  <c r="K32" i="50"/>
  <c r="K31" i="50"/>
  <c r="K30" i="50"/>
  <c r="K29" i="50"/>
  <c r="J24" i="50"/>
  <c r="I24" i="50"/>
  <c r="H24" i="50"/>
  <c r="G24" i="50"/>
  <c r="F24" i="50"/>
  <c r="E24" i="50"/>
  <c r="D24" i="50"/>
  <c r="C24" i="50"/>
  <c r="K23" i="50"/>
  <c r="K22" i="50"/>
  <c r="K21" i="50"/>
  <c r="K20" i="50"/>
  <c r="K19" i="50"/>
  <c r="K18" i="50"/>
  <c r="K17" i="50"/>
  <c r="K16" i="50"/>
  <c r="D11" i="50"/>
  <c r="C11" i="50"/>
  <c r="D11" i="21"/>
  <c r="K24" i="57" s="1"/>
  <c r="C11" i="21"/>
  <c r="K37" i="52" s="1"/>
  <c r="A11" i="17"/>
  <c r="K17" i="28"/>
  <c r="K18" i="28"/>
  <c r="K19" i="28"/>
  <c r="K20" i="28"/>
  <c r="K21" i="28"/>
  <c r="K22" i="28"/>
  <c r="K23" i="28"/>
  <c r="K16" i="28"/>
  <c r="E3" i="21"/>
  <c r="D11" i="28"/>
  <c r="K30" i="28"/>
  <c r="K31" i="28"/>
  <c r="K32" i="28"/>
  <c r="K33" i="28"/>
  <c r="K34" i="28"/>
  <c r="K35" i="28"/>
  <c r="K36" i="28"/>
  <c r="K29" i="28"/>
  <c r="C11" i="28"/>
  <c r="E4" i="21"/>
  <c r="E5" i="21"/>
  <c r="E6" i="21"/>
  <c r="E7" i="21"/>
  <c r="E8" i="21"/>
  <c r="E9" i="21"/>
  <c r="E10" i="21"/>
  <c r="I37" i="28"/>
  <c r="H37" i="28"/>
  <c r="G37" i="28"/>
  <c r="F37" i="28"/>
  <c r="E37" i="28"/>
  <c r="D37" i="28"/>
  <c r="C37" i="28"/>
  <c r="I24" i="28"/>
  <c r="H24" i="28"/>
  <c r="G24" i="28"/>
  <c r="F24" i="28"/>
  <c r="E24" i="28"/>
  <c r="D24" i="28"/>
  <c r="C24" i="28"/>
  <c r="J37" i="28"/>
  <c r="J24" i="28"/>
  <c r="E11" i="58"/>
  <c r="K37" i="28" l="1"/>
  <c r="K24" i="51"/>
  <c r="K24" i="50"/>
  <c r="K24" i="28"/>
  <c r="E11" i="21"/>
  <c r="K24" i="58"/>
  <c r="K24" i="53"/>
  <c r="K24" i="60"/>
  <c r="K24" i="55"/>
  <c r="K24" i="56"/>
  <c r="K24" i="54"/>
  <c r="K24" i="59"/>
  <c r="K24" i="52"/>
  <c r="K37" i="60"/>
  <c r="K37" i="54"/>
  <c r="K37" i="57"/>
  <c r="K37" i="51"/>
  <c r="K37" i="59"/>
  <c r="K37" i="56"/>
  <c r="K37" i="53"/>
  <c r="K37" i="50"/>
  <c r="K37" i="55"/>
  <c r="K37" i="58"/>
</calcChain>
</file>

<file path=xl/sharedStrings.xml><?xml version="1.0" encoding="utf-8"?>
<sst xmlns="http://schemas.openxmlformats.org/spreadsheetml/2006/main" count="777" uniqueCount="49">
  <si>
    <t>Male</t>
  </si>
  <si>
    <t>Female</t>
  </si>
  <si>
    <t>Total</t>
  </si>
  <si>
    <t>NSW</t>
  </si>
  <si>
    <t>VIC</t>
  </si>
  <si>
    <t>QLD</t>
  </si>
  <si>
    <t>SA</t>
  </si>
  <si>
    <t>WA</t>
  </si>
  <si>
    <t>TAS</t>
  </si>
  <si>
    <t>NT</t>
  </si>
  <si>
    <t>ACT</t>
  </si>
  <si>
    <t>AGE GROUP</t>
  </si>
  <si>
    <t>25-34</t>
  </si>
  <si>
    <t>35-44</t>
  </si>
  <si>
    <t>45-54</t>
  </si>
  <si>
    <t>55-64</t>
  </si>
  <si>
    <t>65+</t>
  </si>
  <si>
    <t>STATE</t>
  </si>
  <si>
    <t>TOTAL</t>
  </si>
  <si>
    <t>Note:</t>
  </si>
  <si>
    <t>16-17</t>
  </si>
  <si>
    <t>18-24</t>
  </si>
  <si>
    <t>% Variance from previous month</t>
  </si>
  <si>
    <t>% of ABS Estimated Population</t>
  </si>
  <si>
    <t>State</t>
  </si>
  <si>
    <t>State % of Legally Valid Consent Registrations (Including Intent Registrations of 16 &amp; 17 year olds)</t>
  </si>
  <si>
    <t>Total Legally Valid Consent Registrations (Including Intent Registrations of 16 &amp; 17 year olds)</t>
  </si>
  <si>
    <t>3. State % of Legally Valid Consent Registrations (Including Intent Registrations of 16 &amp; 17 year olds) = Total Legally Valid Consent Registrations (Including Intent Registrations of 16 &amp; 17 year olds) for State / Total Legally Valid Consent Registrations</t>
  </si>
  <si>
    <t>Please note:  Excludes estimated population for 0-15 year old residents</t>
  </si>
  <si>
    <r>
      <t xml:space="preserve">4. Negative Variance </t>
    </r>
    <r>
      <rPr>
        <sz val="10"/>
        <rFont val="Arial"/>
        <family val="2"/>
      </rPr>
      <t>occurs due to: registration end dated due to death or by request, registrant moved to another state.</t>
    </r>
  </si>
  <si>
    <r>
      <t xml:space="preserve">2. Legally valid Consent Registrations (Including Intent Registrations of 16 &amp; 17 year olds) =  </t>
    </r>
    <r>
      <rPr>
        <sz val="10"/>
        <rFont val="Arial"/>
        <family val="2"/>
      </rPr>
      <t>Female Total + Male Total.</t>
    </r>
  </si>
  <si>
    <t xml:space="preserve">To access the stats, go onto the ABS website and click on: </t>
  </si>
  <si>
    <t>- Statistics</t>
  </si>
  <si>
    <t>- People</t>
  </si>
  <si>
    <t>- Population</t>
  </si>
  <si>
    <t>- National, state and Territory Population</t>
  </si>
  <si>
    <t>- Population by age and sex - national</t>
  </si>
  <si>
    <t>- Choose "Option 8" on the tabs below</t>
  </si>
  <si>
    <t>The above stats should be updated September of each year</t>
  </si>
  <si>
    <r>
      <t>1. % of ABS Estimated Population (as at 30 June 2023)</t>
    </r>
    <r>
      <rPr>
        <sz val="10"/>
        <rFont val="Arial"/>
        <family val="2"/>
      </rPr>
      <t xml:space="preserve">  = Gender Total/ABS Estimated Gender Population.  </t>
    </r>
    <r>
      <rPr>
        <b/>
        <sz val="10"/>
        <rFont val="Arial"/>
        <family val="2"/>
      </rPr>
      <t>Please note:</t>
    </r>
    <r>
      <rPr>
        <sz val="10"/>
        <rFont val="Arial"/>
        <family val="2"/>
      </rPr>
      <t xml:space="preserve">  Excludes estimated population of 0 - 15 year old residents.</t>
    </r>
  </si>
  <si>
    <t>5. The above tables include registrants who have registered their objection to donate - 18 years &amp; above = XX,XXX and 16-17 years = XX</t>
  </si>
  <si>
    <r>
      <t xml:space="preserve">Grand Total Registrations For December </t>
    </r>
    <r>
      <rPr>
        <b/>
        <sz val="9"/>
        <color indexed="10"/>
        <rFont val="Arial"/>
        <family val="2"/>
      </rPr>
      <t>2025</t>
    </r>
    <r>
      <rPr>
        <b/>
        <sz val="9"/>
        <color indexed="9"/>
        <rFont val="Arial"/>
        <family val="2"/>
      </rPr>
      <t xml:space="preserve">
Used to Calculate % Variance from previous month for January </t>
    </r>
    <r>
      <rPr>
        <b/>
        <sz val="9"/>
        <color indexed="10"/>
        <rFont val="Arial"/>
        <family val="2"/>
      </rPr>
      <t>2026</t>
    </r>
  </si>
  <si>
    <t xml:space="preserve">Population figures are customised population projections for 30 June 2025 prepared by ABS according to assumptions agreed to by the Department of Health and Ageing.  Copyright in ABS data resides with the Commonwealth of Australia. </t>
  </si>
  <si>
    <t>5. The above tables include registrants who have registered their objection to donate - 18 years &amp; above = 47,809 and 16-17 years = 31</t>
  </si>
  <si>
    <t>5. The above tables include registrants who have registered their objection to donate - 18 years &amp; above = 48,040 and 16-17 years = 32</t>
  </si>
  <si>
    <t>5. The above tables include registrants who have registered their objection to donate - 18 years &amp; above = 48,357 and 16-17 years = 26</t>
  </si>
  <si>
    <t>5. The above tables include registrants who have registered their objection to donate - 18 years &amp; above = 48,627 and 16-17 years = 26</t>
  </si>
  <si>
    <t>5. The above tables include registrants who have registered their objection to donate - 18 years &amp; above = 48,892 and 16-17 years = 25</t>
  </si>
  <si>
    <t>5. The above tables include registrants who have registered their objection to donate - 18 years &amp; above = 49,180 and 16-17 years =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</si>
</sst>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 ##0"/>
  </numFmts>
  <fonts count="18" x14ac:knownFonts="1">
    <font>
      <sz val="10"/>
      <name val="Arial"/>
    </font>
    <font>
      <sz val="10"/>
      <name val="Arial"/>
      <family val="2"/>
    </font>
    <font>
      <sz val="9"/>
      <name val="Arial"/>
      <family val="2"/>
    </font>
    <font>
      <b/>
      <sz val="9"/>
      <color indexed="9"/>
      <name val="Arial"/>
      <family val="2"/>
    </font>
    <font>
      <b/>
      <sz val="9"/>
      <name val="Arial"/>
      <family val="2"/>
    </font>
    <font>
      <b/>
      <sz val="10"/>
      <name val="Arial"/>
      <family val="2"/>
    </font>
    <font>
      <sz val="8"/>
      <name val="Arial"/>
      <family val="2"/>
    </font>
    <font>
      <b/>
      <sz val="10"/>
      <color indexed="9"/>
      <name val="Arial"/>
      <family val="2"/>
    </font>
    <font>
      <b/>
      <sz val="10"/>
      <color indexed="9"/>
      <name val="Arial"/>
      <family val="2"/>
    </font>
    <font>
      <sz val="10"/>
      <name val="Arial"/>
      <family val="2"/>
    </font>
    <font>
      <b/>
      <sz val="10"/>
      <name val="Arial"/>
      <family val="2"/>
    </font>
    <font>
      <sz val="10"/>
      <name val="Arial"/>
      <family val="2"/>
    </font>
    <font>
      <sz val="10"/>
      <color indexed="9"/>
      <name val="Arial"/>
      <family val="2"/>
    </font>
    <font>
      <b/>
      <sz val="10"/>
      <color indexed="10"/>
      <name val="Arial"/>
      <family val="2"/>
    </font>
    <font>
      <sz val="10"/>
      <name val="Arial"/>
      <family val="2"/>
    </font>
    <font>
      <sz val="10"/>
      <name val="Arial"/>
      <family val="2"/>
    </font>
    <font>
      <b/>
      <sz val="8"/>
      <name val="Arial"/>
      <family val="2"/>
    </font>
    <font>
      <b/>
      <sz val="9"/>
      <color indexed="10"/>
      <name val="Arial"/>
      <family val="2"/>
    </font>
  </fonts>
  <fills count="5">
    <fill>
      <patternFill patternType="none"/>
    </fill>
    <fill>
      <patternFill patternType="gray125"/>
    </fill>
    <fill>
      <patternFill patternType="solid">
        <fgColor indexed="55"/>
        <bgColor indexed="64"/>
      </patternFill>
    </fill>
    <fill>
      <patternFill patternType="solid">
        <fgColor indexed="49"/>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94">
    <xf numFmtId="0" fontId="0" fillId="0" borderId="0" xfId="0"/>
    <xf numFmtId="0" fontId="2" fillId="0" borderId="0" xfId="0" applyFont="1"/>
    <xf numFmtId="0" fontId="2" fillId="0" borderId="0" xfId="0" applyFont="1" applyAlignment="1">
      <alignment horizontal="center"/>
    </xf>
    <xf numFmtId="0" fontId="4" fillId="0" borderId="0" xfId="0" applyFont="1"/>
    <xf numFmtId="1" fontId="2" fillId="0" borderId="0" xfId="0" applyNumberFormat="1" applyFont="1"/>
    <xf numFmtId="1" fontId="0" fillId="0" borderId="0" xfId="0" applyNumberFormat="1"/>
    <xf numFmtId="0" fontId="0" fillId="0" borderId="0" xfId="0" applyAlignment="1">
      <alignment horizontal="center"/>
    </xf>
    <xf numFmtId="0" fontId="8" fillId="2" borderId="1" xfId="0" applyFont="1" applyFill="1" applyBorder="1" applyAlignment="1">
      <alignment horizontal="center" vertical="center" wrapText="1"/>
    </xf>
    <xf numFmtId="0" fontId="11" fillId="0" borderId="0" xfId="0" applyFont="1"/>
    <xf numFmtId="9" fontId="8" fillId="2" borderId="1" xfId="0" applyNumberFormat="1" applyFont="1" applyFill="1" applyBorder="1" applyAlignment="1">
      <alignment horizontal="center" vertical="center" wrapText="1"/>
    </xf>
    <xf numFmtId="9" fontId="10" fillId="0" borderId="0" xfId="0" applyNumberFormat="1" applyFont="1" applyAlignment="1">
      <alignment horizontal="center" vertical="center" wrapText="1" shrinkToFit="1"/>
    </xf>
    <xf numFmtId="0" fontId="8" fillId="2" borderId="1" xfId="0" applyFont="1" applyFill="1" applyBorder="1" applyAlignment="1">
      <alignment horizontal="center"/>
    </xf>
    <xf numFmtId="3" fontId="9" fillId="0" borderId="1" xfId="0" applyNumberFormat="1" applyFont="1" applyBorder="1" applyAlignment="1">
      <alignment horizontal="center"/>
    </xf>
    <xf numFmtId="10" fontId="9" fillId="0" borderId="1" xfId="0" applyNumberFormat="1" applyFont="1" applyBorder="1" applyAlignment="1">
      <alignment horizontal="center"/>
    </xf>
    <xf numFmtId="10" fontId="8" fillId="3" borderId="1" xfId="1" applyNumberFormat="1" applyFont="1" applyFill="1" applyBorder="1" applyAlignment="1">
      <alignment horizontal="center"/>
    </xf>
    <xf numFmtId="10" fontId="8" fillId="3" borderId="1" xfId="0" applyNumberFormat="1" applyFont="1" applyFill="1" applyBorder="1" applyAlignment="1">
      <alignment horizontal="center"/>
    </xf>
    <xf numFmtId="1" fontId="10" fillId="0" borderId="0" xfId="0" applyNumberFormat="1" applyFont="1" applyAlignment="1">
      <alignment horizontal="center"/>
    </xf>
    <xf numFmtId="0" fontId="9" fillId="0" borderId="0" xfId="0" applyFont="1"/>
    <xf numFmtId="0" fontId="8" fillId="2" borderId="1" xfId="0" applyFont="1" applyFill="1" applyBorder="1" applyAlignment="1">
      <alignment horizontal="center" wrapText="1"/>
    </xf>
    <xf numFmtId="0" fontId="10" fillId="0" borderId="0" xfId="0" applyFont="1" applyAlignment="1">
      <alignment horizontal="left" vertical="center"/>
    </xf>
    <xf numFmtId="0" fontId="13" fillId="0" borderId="0" xfId="0" applyFont="1"/>
    <xf numFmtId="0" fontId="14" fillId="0" borderId="0" xfId="0" applyFont="1"/>
    <xf numFmtId="1" fontId="9" fillId="0" borderId="0" xfId="0" applyNumberFormat="1" applyFont="1" applyAlignment="1">
      <alignment horizontal="center"/>
    </xf>
    <xf numFmtId="3" fontId="9" fillId="0" borderId="0" xfId="0" applyNumberFormat="1" applyFont="1" applyAlignment="1">
      <alignment horizontal="center"/>
    </xf>
    <xf numFmtId="0" fontId="10" fillId="0" borderId="0" xfId="0" applyFont="1" applyAlignment="1">
      <alignment horizontal="left"/>
    </xf>
    <xf numFmtId="165" fontId="11" fillId="0" borderId="0" xfId="0" applyNumberFormat="1" applyFont="1"/>
    <xf numFmtId="0" fontId="11" fillId="0" borderId="0" xfId="0" applyFont="1" applyAlignment="1">
      <alignment horizontal="left"/>
    </xf>
    <xf numFmtId="0" fontId="15" fillId="0" borderId="0" xfId="0" applyFont="1"/>
    <xf numFmtId="0" fontId="5" fillId="0" borderId="0" xfId="0" applyFont="1"/>
    <xf numFmtId="0" fontId="15" fillId="0" borderId="0" xfId="0" applyFont="1" applyAlignment="1">
      <alignment horizontal="center"/>
    </xf>
    <xf numFmtId="165" fontId="15" fillId="0" borderId="0" xfId="0" applyNumberFormat="1" applyFont="1" applyAlignment="1">
      <alignment horizontal="center"/>
    </xf>
    <xf numFmtId="1" fontId="15" fillId="0" borderId="0" xfId="0" applyNumberFormat="1" applyFont="1"/>
    <xf numFmtId="0" fontId="15" fillId="0" borderId="0" xfId="0" applyFont="1" applyAlignment="1">
      <alignment vertical="top" wrapText="1"/>
    </xf>
    <xf numFmtId="49" fontId="7" fillId="0" borderId="0" xfId="0" applyNumberFormat="1" applyFont="1" applyAlignment="1">
      <alignment horizontal="center" vertical="top" wrapText="1"/>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xf>
    <xf numFmtId="0" fontId="15" fillId="0" borderId="2" xfId="0" applyFont="1" applyBorder="1" applyAlignment="1">
      <alignment horizontal="center"/>
    </xf>
    <xf numFmtId="3" fontId="0" fillId="0" borderId="1" xfId="0" applyNumberFormat="1" applyBorder="1" applyAlignment="1">
      <alignment horizontal="center"/>
    </xf>
    <xf numFmtId="10" fontId="0" fillId="0" borderId="1" xfId="0" applyNumberFormat="1" applyBorder="1" applyAlignment="1">
      <alignment horizontal="center"/>
    </xf>
    <xf numFmtId="165" fontId="2" fillId="0" borderId="1" xfId="0" applyNumberFormat="1" applyFont="1" applyBorder="1" applyAlignment="1">
      <alignment horizontal="center"/>
    </xf>
    <xf numFmtId="3" fontId="7" fillId="3" borderId="1" xfId="0" applyNumberFormat="1" applyFont="1" applyFill="1" applyBorder="1" applyAlignment="1">
      <alignment horizontal="center"/>
    </xf>
    <xf numFmtId="164" fontId="8" fillId="3" borderId="1" xfId="0" applyNumberFormat="1" applyFont="1" applyFill="1" applyBorder="1" applyAlignment="1" applyProtection="1">
      <alignment horizontal="center"/>
      <protection locked="0"/>
    </xf>
    <xf numFmtId="0" fontId="10" fillId="4" borderId="0" xfId="0" applyFont="1" applyFill="1" applyAlignment="1">
      <alignment horizontal="left" vertical="center"/>
    </xf>
    <xf numFmtId="3" fontId="8" fillId="3" borderId="1" xfId="0" applyNumberFormat="1" applyFont="1" applyFill="1" applyBorder="1" applyAlignment="1">
      <alignment horizontal="center"/>
    </xf>
    <xf numFmtId="0" fontId="0" fillId="0" borderId="1" xfId="0" applyBorder="1"/>
    <xf numFmtId="3" fontId="0" fillId="0" borderId="1" xfId="0" applyNumberFormat="1" applyBorder="1"/>
    <xf numFmtId="3" fontId="15" fillId="0" borderId="3" xfId="0" applyNumberFormat="1" applyFont="1" applyBorder="1" applyAlignment="1">
      <alignment horizontal="center"/>
    </xf>
    <xf numFmtId="164" fontId="9" fillId="0" borderId="1" xfId="0" applyNumberFormat="1" applyFont="1" applyBorder="1" applyAlignment="1">
      <alignment horizontal="center"/>
    </xf>
    <xf numFmtId="164" fontId="8" fillId="3" borderId="1" xfId="0" applyNumberFormat="1" applyFont="1" applyFill="1" applyBorder="1" applyAlignment="1">
      <alignment horizontal="center"/>
    </xf>
    <xf numFmtId="0" fontId="6" fillId="0" borderId="4" xfId="0" applyFont="1" applyBorder="1"/>
    <xf numFmtId="1" fontId="6" fillId="0" borderId="5" xfId="0" applyNumberFormat="1" applyFont="1" applyBorder="1"/>
    <xf numFmtId="1" fontId="6" fillId="0" borderId="6" xfId="0" applyNumberFormat="1" applyFont="1" applyBorder="1"/>
    <xf numFmtId="0" fontId="16" fillId="0" borderId="7" xfId="0" applyFont="1" applyBorder="1"/>
    <xf numFmtId="1" fontId="16" fillId="0" borderId="8" xfId="0" applyNumberFormat="1" applyFont="1" applyBorder="1"/>
    <xf numFmtId="0" fontId="6" fillId="0" borderId="4" xfId="0" quotePrefix="1" applyFont="1" applyBorder="1"/>
    <xf numFmtId="0" fontId="6" fillId="0" borderId="9" xfId="0" quotePrefix="1" applyFont="1" applyBorder="1"/>
    <xf numFmtId="0" fontId="15" fillId="0" borderId="10" xfId="0" applyFont="1" applyBorder="1"/>
    <xf numFmtId="0" fontId="15" fillId="0" borderId="11" xfId="0" applyFont="1" applyBorder="1"/>
    <xf numFmtId="3" fontId="2" fillId="0" borderId="1" xfId="0" applyNumberFormat="1" applyFont="1" applyBorder="1" applyAlignment="1">
      <alignment horizontal="center"/>
    </xf>
    <xf numFmtId="0" fontId="8" fillId="2" borderId="1" xfId="0" applyFont="1" applyFill="1" applyBorder="1" applyAlignment="1">
      <alignment horizontal="center" vertical="center" wrapText="1"/>
    </xf>
    <xf numFmtId="0" fontId="9" fillId="0" borderId="1" xfId="0" applyFont="1" applyBorder="1" applyAlignment="1">
      <alignment wrapText="1"/>
    </xf>
    <xf numFmtId="0" fontId="9" fillId="3" borderId="12" xfId="0" applyFont="1" applyFill="1" applyBorder="1"/>
    <xf numFmtId="0" fontId="9" fillId="3" borderId="13" xfId="0" applyFont="1" applyFill="1" applyBorder="1"/>
    <xf numFmtId="0" fontId="9" fillId="3" borderId="14" xfId="0" applyFont="1" applyFill="1" applyBorder="1"/>
    <xf numFmtId="0" fontId="8" fillId="3" borderId="1" xfId="0" applyFont="1" applyFill="1" applyBorder="1" applyAlignment="1">
      <alignment vertical="center" textRotation="56"/>
    </xf>
    <xf numFmtId="0" fontId="8" fillId="2" borderId="1" xfId="0" applyFont="1" applyFill="1" applyBorder="1" applyAlignment="1">
      <alignment horizontal="center" vertical="center"/>
    </xf>
    <xf numFmtId="0" fontId="12" fillId="2"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0" fillId="0" borderId="14" xfId="0" applyBorder="1" applyAlignment="1">
      <alignment horizontal="center" vertical="center"/>
    </xf>
    <xf numFmtId="0" fontId="8" fillId="3" borderId="12" xfId="0" applyFont="1" applyFill="1" applyBorder="1" applyAlignment="1">
      <alignment horizontal="center"/>
    </xf>
    <xf numFmtId="0" fontId="9" fillId="0" borderId="13" xfId="0" applyFont="1" applyBorder="1"/>
    <xf numFmtId="0" fontId="0" fillId="0" borderId="14" xfId="0" applyBorder="1"/>
    <xf numFmtId="0" fontId="8" fillId="3" borderId="1" xfId="0" applyFont="1" applyFill="1" applyBorder="1" applyAlignment="1">
      <alignment horizontal="center" vertical="center" textRotation="56"/>
    </xf>
    <xf numFmtId="0" fontId="5" fillId="4" borderId="0" xfId="0" applyFont="1" applyFill="1" applyAlignment="1">
      <alignment horizontal="left"/>
    </xf>
    <xf numFmtId="0" fontId="11" fillId="4" borderId="0" xfId="0" applyFont="1" applyFill="1"/>
    <xf numFmtId="0" fontId="13" fillId="4" borderId="0" xfId="0" applyFont="1" applyFill="1"/>
    <xf numFmtId="0" fontId="14" fillId="4" borderId="0" xfId="0" applyFont="1" applyFill="1"/>
    <xf numFmtId="0" fontId="10" fillId="4" borderId="0" xfId="0" applyFont="1" applyFill="1"/>
    <xf numFmtId="0" fontId="5" fillId="4" borderId="0" xfId="0" applyFont="1" applyFill="1" applyAlignment="1">
      <alignment wrapText="1"/>
    </xf>
    <xf numFmtId="0" fontId="11" fillId="4" borderId="0" xfId="0" applyFont="1" applyFill="1" applyAlignment="1">
      <alignment wrapText="1"/>
    </xf>
    <xf numFmtId="0" fontId="10" fillId="4" borderId="0" xfId="0" applyFont="1" applyFill="1" applyAlignment="1">
      <alignment horizontal="left"/>
    </xf>
    <xf numFmtId="0" fontId="10" fillId="4" borderId="0" xfId="0" applyFont="1" applyFill="1" applyAlignment="1">
      <alignment horizontal="left" wrapText="1"/>
    </xf>
    <xf numFmtId="0" fontId="5" fillId="4" borderId="0" xfId="0" applyFont="1" applyFill="1" applyAlignment="1">
      <alignment horizontal="left" wrapText="1"/>
    </xf>
    <xf numFmtId="49" fontId="7" fillId="3" borderId="15" xfId="0" applyNumberFormat="1" applyFont="1" applyFill="1" applyBorder="1" applyAlignment="1">
      <alignment horizontal="center" vertical="top" wrapText="1"/>
    </xf>
    <xf numFmtId="49" fontId="7" fillId="3" borderId="16" xfId="0" applyNumberFormat="1" applyFont="1" applyFill="1" applyBorder="1" applyAlignment="1">
      <alignment horizontal="center" vertical="top" wrapText="1"/>
    </xf>
    <xf numFmtId="49" fontId="7" fillId="3" borderId="17" xfId="0" applyNumberFormat="1" applyFont="1" applyFill="1" applyBorder="1" applyAlignment="1">
      <alignment horizontal="center" vertical="top" wrapText="1"/>
    </xf>
    <xf numFmtId="0" fontId="15" fillId="0" borderId="18" xfId="0" applyFont="1" applyBorder="1" applyAlignment="1">
      <alignment wrapText="1"/>
    </xf>
    <xf numFmtId="0" fontId="15" fillId="0" borderId="19" xfId="0" applyFont="1" applyBorder="1" applyAlignment="1">
      <alignment wrapText="1"/>
    </xf>
    <xf numFmtId="0" fontId="15" fillId="0" borderId="20" xfId="0" applyFont="1" applyBorder="1" applyAlignment="1">
      <alignment wrapText="1"/>
    </xf>
    <xf numFmtId="0" fontId="3" fillId="3" borderId="0" xfId="0" applyFont="1" applyFill="1" applyAlignment="1">
      <alignment horizontal="center" wrapText="1"/>
    </xf>
    <xf numFmtId="0" fontId="3" fillId="3" borderId="0" xfId="0" applyFont="1" applyFill="1" applyAlignment="1">
      <alignment horizontal="center"/>
    </xf>
    <xf numFmtId="0" fontId="0" fillId="0" borderId="0" xfId="0"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0B210-3FE3-46D1-9769-4F4EF521A35C}">
  <sheetPr>
    <pageSetUpPr fitToPage="1"/>
  </sheetPr>
  <dimension ref="A1:N47"/>
  <sheetViews>
    <sheetView showRuler="0" view="pageLayout" zoomScaleNormal="100" workbookViewId="0">
      <selection activeCell="D11" sqref="D11"/>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0.100000000000001"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v>993836</v>
      </c>
      <c r="D3" s="39">
        <v>0.27539999999999998</v>
      </c>
      <c r="E3" s="13">
        <f>IF(C3=0,0,(C3-'% Var From Prev Month'!A3)/'% Var From Prev Month'!A3)</f>
        <v>1.7972830080650933E-3</v>
      </c>
      <c r="F3" s="22"/>
    </row>
    <row r="4" spans="1:11" s="17" customFormat="1" ht="20.100000000000001" customHeight="1" x14ac:dyDescent="0.2">
      <c r="A4" s="65"/>
      <c r="B4" s="11" t="s">
        <v>4</v>
      </c>
      <c r="C4" s="45">
        <v>866914</v>
      </c>
      <c r="D4" s="39">
        <v>0.24030000000000001</v>
      </c>
      <c r="E4" s="13">
        <f>IF(C4=0,0,(C4-'% Var From Prev Month'!A4)/'% Var From Prev Month'!A4)</f>
        <v>2.1443624076508076E-3</v>
      </c>
      <c r="F4" s="22"/>
    </row>
    <row r="5" spans="1:11" s="17" customFormat="1" ht="20.100000000000001" customHeight="1" x14ac:dyDescent="0.2">
      <c r="A5" s="65"/>
      <c r="B5" s="11" t="s">
        <v>5</v>
      </c>
      <c r="C5" s="45">
        <v>765627</v>
      </c>
      <c r="D5" s="39">
        <v>0.2122</v>
      </c>
      <c r="E5" s="13">
        <f>IF(C5=0,0,(C5-'% Var From Prev Month'!A5)/'% Var From Prev Month'!A5)</f>
        <v>2.1348279310362882E-3</v>
      </c>
      <c r="F5" s="22"/>
    </row>
    <row r="6" spans="1:11" s="17" customFormat="1" ht="20.100000000000001" customHeight="1" x14ac:dyDescent="0.2">
      <c r="A6" s="65"/>
      <c r="B6" s="11" t="s">
        <v>6</v>
      </c>
      <c r="C6" s="45">
        <v>345970</v>
      </c>
      <c r="D6" s="39">
        <v>9.5899999999999999E-2</v>
      </c>
      <c r="E6" s="13">
        <f>IF(C6=0,0,(C6-'% Var From Prev Month'!A6)/'% Var From Prev Month'!A6)</f>
        <v>2.0099862139274088E-3</v>
      </c>
      <c r="F6" s="22"/>
    </row>
    <row r="7" spans="1:11" s="17" customFormat="1" ht="20.100000000000001" customHeight="1" x14ac:dyDescent="0.2">
      <c r="A7" s="65"/>
      <c r="B7" s="11" t="s">
        <v>7</v>
      </c>
      <c r="C7" s="45">
        <v>437064</v>
      </c>
      <c r="D7" s="39">
        <v>0.1211</v>
      </c>
      <c r="E7" s="13">
        <f>IF(C7=0,0,(C7-'% Var From Prev Month'!A7)/'% Var From Prev Month'!A7)</f>
        <v>1.5031805099814852E-3</v>
      </c>
      <c r="F7" s="22"/>
    </row>
    <row r="8" spans="1:11" s="17" customFormat="1" ht="20.100000000000001" customHeight="1" x14ac:dyDescent="0.2">
      <c r="A8" s="65"/>
      <c r="B8" s="11" t="s">
        <v>8</v>
      </c>
      <c r="C8" s="45">
        <v>96865</v>
      </c>
      <c r="D8" s="39">
        <v>2.6800000000000001E-2</v>
      </c>
      <c r="E8" s="13">
        <f>IF(C8=0,0,(C8-'% Var From Prev Month'!A8)/'% Var From Prev Month'!A8)</f>
        <v>2.2660016969145128E-3</v>
      </c>
      <c r="F8" s="22"/>
    </row>
    <row r="9" spans="1:11" s="17" customFormat="1" ht="20.100000000000001" customHeight="1" x14ac:dyDescent="0.2">
      <c r="A9" s="65"/>
      <c r="B9" s="11" t="s">
        <v>9</v>
      </c>
      <c r="C9" s="45">
        <v>22806</v>
      </c>
      <c r="D9" s="39">
        <v>6.3E-3</v>
      </c>
      <c r="E9" s="13">
        <f>IF(C9=0,0,(C9-'% Var From Prev Month'!A9)/'% Var From Prev Month'!A9)</f>
        <v>-1.7536168347216134E-4</v>
      </c>
      <c r="F9" s="22"/>
    </row>
    <row r="10" spans="1:11" s="17" customFormat="1" ht="20.100000000000001" customHeight="1" x14ac:dyDescent="0.2">
      <c r="A10" s="65"/>
      <c r="B10" s="11" t="s">
        <v>10</v>
      </c>
      <c r="C10">
        <v>79041</v>
      </c>
      <c r="D10" s="39">
        <v>2.1899999999999999E-2</v>
      </c>
      <c r="E10" s="13">
        <f>IF(C10=0,0,(C10-'% Var From Prev Month'!A10)/'% Var From Prev Month'!A10)</f>
        <v>2.1935385707764874E-3</v>
      </c>
      <c r="F10" s="22"/>
    </row>
    <row r="11" spans="1:11" s="8" customFormat="1" ht="20.100000000000001" customHeight="1" x14ac:dyDescent="0.2">
      <c r="A11" s="66" t="s">
        <v>18</v>
      </c>
      <c r="B11" s="67"/>
      <c r="C11" s="44">
        <f>SUM(C3:C10)</f>
        <v>3608123</v>
      </c>
      <c r="D11" s="14">
        <f>SUM(D3:D10)</f>
        <v>0.99990000000000001</v>
      </c>
      <c r="E11" s="15">
        <f>IF(C11=0,0,(C11-'% Var From Prev Month'!A11)/'% Var From Prev Month'!A11)</f>
        <v>1.9457856953233386E-3</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v>420</v>
      </c>
      <c r="D16" s="38">
        <v>22592</v>
      </c>
      <c r="E16" s="38">
        <v>95563</v>
      </c>
      <c r="F16" s="38">
        <v>126516</v>
      </c>
      <c r="G16" s="38">
        <v>121383</v>
      </c>
      <c r="H16" s="38">
        <v>105893</v>
      </c>
      <c r="I16" s="38">
        <v>149658</v>
      </c>
      <c r="J16" s="46">
        <v>622025</v>
      </c>
      <c r="K16" s="48">
        <f>J16/'ABS Estimated Population'!D3</f>
        <v>0.17552396878169252</v>
      </c>
    </row>
    <row r="17" spans="1:12" s="17" customFormat="1" ht="20.100000000000001" customHeight="1" x14ac:dyDescent="0.2">
      <c r="A17" s="65"/>
      <c r="B17" s="11" t="s">
        <v>4</v>
      </c>
      <c r="C17" s="38">
        <v>449</v>
      </c>
      <c r="D17" s="38">
        <v>20056</v>
      </c>
      <c r="E17" s="38">
        <v>90469</v>
      </c>
      <c r="F17" s="38">
        <v>127267</v>
      </c>
      <c r="G17" s="38">
        <v>107900</v>
      </c>
      <c r="H17" s="38">
        <v>86017</v>
      </c>
      <c r="I17" s="38">
        <v>117520</v>
      </c>
      <c r="J17" s="46">
        <v>549678</v>
      </c>
      <c r="K17" s="48">
        <f>J17/'ABS Estimated Population'!D4</f>
        <v>0.18663121086300272</v>
      </c>
    </row>
    <row r="18" spans="1:12" s="17" customFormat="1" ht="20.100000000000001" customHeight="1" x14ac:dyDescent="0.2">
      <c r="A18" s="65"/>
      <c r="B18" s="11" t="s">
        <v>5</v>
      </c>
      <c r="C18" s="38">
        <v>411</v>
      </c>
      <c r="D18" s="38">
        <v>17845</v>
      </c>
      <c r="E18" s="38">
        <v>77122</v>
      </c>
      <c r="F18" s="38">
        <v>106312</v>
      </c>
      <c r="G18" s="38">
        <v>98304</v>
      </c>
      <c r="H18" s="38">
        <v>82185</v>
      </c>
      <c r="I18" s="38">
        <v>110291</v>
      </c>
      <c r="J18" s="46">
        <v>492470</v>
      </c>
      <c r="K18" s="48">
        <f>J18/'ABS Estimated Population'!D5</f>
        <v>0.21063711664917309</v>
      </c>
    </row>
    <row r="19" spans="1:12" s="17" customFormat="1" ht="20.100000000000001" customHeight="1" x14ac:dyDescent="0.2">
      <c r="A19" s="65"/>
      <c r="B19" s="11" t="s">
        <v>6</v>
      </c>
      <c r="C19" s="38">
        <v>2346</v>
      </c>
      <c r="D19" s="38">
        <v>7829</v>
      </c>
      <c r="E19" s="38">
        <v>34411</v>
      </c>
      <c r="F19" s="38">
        <v>41327</v>
      </c>
      <c r="G19" s="38">
        <v>35229</v>
      </c>
      <c r="H19" s="38">
        <v>33394</v>
      </c>
      <c r="I19" s="38">
        <v>55170</v>
      </c>
      <c r="J19" s="46">
        <v>209706</v>
      </c>
      <c r="K19" s="48">
        <f>J19/'ABS Estimated Population'!D6</f>
        <v>0.2624083567850703</v>
      </c>
    </row>
    <row r="20" spans="1:12" s="17" customFormat="1" ht="20.100000000000001" customHeight="1" x14ac:dyDescent="0.2">
      <c r="A20" s="65"/>
      <c r="B20" s="11" t="s">
        <v>7</v>
      </c>
      <c r="C20" s="38">
        <v>262</v>
      </c>
      <c r="D20" s="38">
        <v>7923</v>
      </c>
      <c r="E20" s="38">
        <v>37258</v>
      </c>
      <c r="F20" s="38">
        <v>63453</v>
      </c>
      <c r="G20" s="38">
        <v>54902</v>
      </c>
      <c r="H20" s="38">
        <v>46562</v>
      </c>
      <c r="I20" s="38">
        <v>63562</v>
      </c>
      <c r="J20" s="46">
        <v>273922</v>
      </c>
      <c r="K20" s="48">
        <f>J20/'ABS Estimated Population'!D7</f>
        <v>0.22290124290622298</v>
      </c>
    </row>
    <row r="21" spans="1:12" s="17" customFormat="1" ht="20.100000000000001" customHeight="1" x14ac:dyDescent="0.2">
      <c r="A21" s="65"/>
      <c r="B21" s="11" t="s">
        <v>8</v>
      </c>
      <c r="C21" s="38">
        <v>61</v>
      </c>
      <c r="D21" s="38">
        <v>1966</v>
      </c>
      <c r="E21" s="38">
        <v>8745</v>
      </c>
      <c r="F21" s="38">
        <v>12752</v>
      </c>
      <c r="G21" s="38">
        <v>11716</v>
      </c>
      <c r="H21" s="38">
        <v>11205</v>
      </c>
      <c r="I21" s="38">
        <v>15960</v>
      </c>
      <c r="J21" s="46">
        <v>62405</v>
      </c>
      <c r="K21" s="48">
        <f>J21/'ABS Estimated Population'!D8</f>
        <v>0.25711119168081215</v>
      </c>
    </row>
    <row r="22" spans="1:12" s="17" customFormat="1" ht="20.100000000000001" customHeight="1" x14ac:dyDescent="0.2">
      <c r="A22" s="65"/>
      <c r="B22" s="11" t="s">
        <v>9</v>
      </c>
      <c r="C22" s="38">
        <v>20</v>
      </c>
      <c r="D22" s="38">
        <v>500</v>
      </c>
      <c r="E22" s="38">
        <v>2840</v>
      </c>
      <c r="F22" s="38">
        <v>3980</v>
      </c>
      <c r="G22" s="38">
        <v>3044</v>
      </c>
      <c r="H22" s="38">
        <v>2367</v>
      </c>
      <c r="I22" s="38">
        <v>1964</v>
      </c>
      <c r="J22" s="46">
        <v>14715</v>
      </c>
      <c r="K22" s="48">
        <f>J22/'ABS Estimated Population'!D9</f>
        <v>0.1462040597335241</v>
      </c>
    </row>
    <row r="23" spans="1:12" s="17" customFormat="1" ht="20.100000000000001" customHeight="1" x14ac:dyDescent="0.2">
      <c r="A23" s="65"/>
      <c r="B23" s="11" t="s">
        <v>10</v>
      </c>
      <c r="C23" s="38">
        <v>53</v>
      </c>
      <c r="D23" s="38">
        <v>2059</v>
      </c>
      <c r="E23" s="38">
        <v>8938</v>
      </c>
      <c r="F23" s="38">
        <v>11866</v>
      </c>
      <c r="G23" s="38">
        <v>9576</v>
      </c>
      <c r="H23" s="38">
        <v>6808</v>
      </c>
      <c r="I23" s="38">
        <v>8877</v>
      </c>
      <c r="J23" s="46">
        <v>48177</v>
      </c>
      <c r="K23" s="48">
        <f>J23/'ABS Estimated Population'!D10</f>
        <v>0.23667455958498315</v>
      </c>
    </row>
    <row r="24" spans="1:12" s="17" customFormat="1" ht="20.100000000000001" customHeight="1" x14ac:dyDescent="0.2">
      <c r="A24" s="66" t="s">
        <v>18</v>
      </c>
      <c r="B24" s="67"/>
      <c r="C24" s="44">
        <f t="shared" ref="C24:J24" si="0">SUM(C16:C23)</f>
        <v>4022</v>
      </c>
      <c r="D24" s="44">
        <f t="shared" si="0"/>
        <v>80770</v>
      </c>
      <c r="E24" s="44">
        <f t="shared" si="0"/>
        <v>355346</v>
      </c>
      <c r="F24" s="44">
        <f t="shared" si="0"/>
        <v>493473</v>
      </c>
      <c r="G24" s="44">
        <f t="shared" si="0"/>
        <v>442054</v>
      </c>
      <c r="H24" s="44">
        <f t="shared" si="0"/>
        <v>374431</v>
      </c>
      <c r="I24" s="44">
        <f t="shared" si="0"/>
        <v>523002</v>
      </c>
      <c r="J24" s="44">
        <f t="shared" si="0"/>
        <v>2273098</v>
      </c>
      <c r="K24" s="49">
        <f>J24/'ABS Estimated Population'!D11</f>
        <v>0.19935858941943546</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v>171</v>
      </c>
      <c r="D29" s="38">
        <v>7072</v>
      </c>
      <c r="E29" s="38">
        <v>41398</v>
      </c>
      <c r="F29" s="38">
        <v>64742</v>
      </c>
      <c r="G29" s="38">
        <v>69194</v>
      </c>
      <c r="H29" s="38">
        <v>71445</v>
      </c>
      <c r="I29" s="38">
        <v>117620</v>
      </c>
      <c r="J29" s="38">
        <v>371642</v>
      </c>
      <c r="K29" s="48">
        <f>J29/'ABS Estimated Population'!C3</f>
        <v>0.1076217159322083</v>
      </c>
      <c r="L29" s="23"/>
    </row>
    <row r="30" spans="1:12" s="17" customFormat="1" ht="20.100000000000001" customHeight="1" x14ac:dyDescent="0.2">
      <c r="A30" s="74"/>
      <c r="B30" s="11" t="s">
        <v>4</v>
      </c>
      <c r="C30" s="12">
        <v>145</v>
      </c>
      <c r="D30" s="38">
        <v>6331</v>
      </c>
      <c r="E30" s="38">
        <v>38664</v>
      </c>
      <c r="F30" s="38">
        <v>67301</v>
      </c>
      <c r="G30" s="38">
        <v>61996</v>
      </c>
      <c r="H30" s="38">
        <v>55380</v>
      </c>
      <c r="I30" s="38">
        <v>87114</v>
      </c>
      <c r="J30" s="38">
        <v>316931</v>
      </c>
      <c r="K30" s="48">
        <f>J30/'ABS Estimated Population'!C4</f>
        <v>0.11242427445724855</v>
      </c>
      <c r="L30" s="23"/>
    </row>
    <row r="31" spans="1:12" s="17" customFormat="1" ht="20.100000000000001" customHeight="1" x14ac:dyDescent="0.2">
      <c r="A31" s="74"/>
      <c r="B31" s="11" t="s">
        <v>5</v>
      </c>
      <c r="C31" s="12">
        <v>160</v>
      </c>
      <c r="D31" s="38">
        <v>5164</v>
      </c>
      <c r="E31" s="38">
        <v>29076</v>
      </c>
      <c r="F31" s="38">
        <v>49493</v>
      </c>
      <c r="G31" s="38">
        <v>52271</v>
      </c>
      <c r="H31" s="38">
        <v>52422</v>
      </c>
      <c r="I31" s="38">
        <v>84447</v>
      </c>
      <c r="J31" s="38">
        <v>273033</v>
      </c>
      <c r="K31" s="48">
        <f>J31/'ABS Estimated Population'!C5</f>
        <v>0.12105204120946965</v>
      </c>
      <c r="L31" s="23"/>
    </row>
    <row r="32" spans="1:12" s="17" customFormat="1" ht="20.100000000000001" customHeight="1" x14ac:dyDescent="0.2">
      <c r="A32" s="74"/>
      <c r="B32" s="11" t="s">
        <v>6</v>
      </c>
      <c r="C32" s="12">
        <v>2127</v>
      </c>
      <c r="D32" s="38">
        <v>3436</v>
      </c>
      <c r="E32" s="38">
        <v>19126</v>
      </c>
      <c r="F32" s="38">
        <v>23610</v>
      </c>
      <c r="G32" s="38">
        <v>21507</v>
      </c>
      <c r="H32" s="38">
        <v>23080</v>
      </c>
      <c r="I32" s="38">
        <v>43318</v>
      </c>
      <c r="J32" s="38">
        <v>136204</v>
      </c>
      <c r="K32" s="48">
        <f>J32/'ABS Estimated Population'!C6</f>
        <v>0.17682607809459269</v>
      </c>
      <c r="L32" s="23"/>
    </row>
    <row r="33" spans="1:14" s="17" customFormat="1" ht="20.100000000000001" customHeight="1" x14ac:dyDescent="0.2">
      <c r="A33" s="74"/>
      <c r="B33" s="11" t="s">
        <v>7</v>
      </c>
      <c r="C33" s="12">
        <v>102</v>
      </c>
      <c r="D33" s="38">
        <v>2298</v>
      </c>
      <c r="E33" s="38">
        <v>15207</v>
      </c>
      <c r="F33" s="38">
        <v>33041</v>
      </c>
      <c r="G33" s="38">
        <v>32570</v>
      </c>
      <c r="H33" s="38">
        <v>31384</v>
      </c>
      <c r="I33" s="38">
        <v>48481</v>
      </c>
      <c r="J33" s="38">
        <v>163083</v>
      </c>
      <c r="K33" s="48">
        <f>J33/'ABS Estimated Population'!C7</f>
        <v>0.13229106419016207</v>
      </c>
      <c r="L33" s="23"/>
    </row>
    <row r="34" spans="1:14" s="17" customFormat="1" ht="20.100000000000001" customHeight="1" x14ac:dyDescent="0.2">
      <c r="A34" s="74"/>
      <c r="B34" s="11" t="s">
        <v>8</v>
      </c>
      <c r="C34" s="12">
        <v>15</v>
      </c>
      <c r="D34" s="38">
        <v>609</v>
      </c>
      <c r="E34" s="38">
        <v>3251</v>
      </c>
      <c r="F34" s="38">
        <v>5989</v>
      </c>
      <c r="G34" s="38">
        <v>6036</v>
      </c>
      <c r="H34" s="38">
        <v>6610</v>
      </c>
      <c r="I34" s="38">
        <v>11919</v>
      </c>
      <c r="J34" s="38">
        <v>34429</v>
      </c>
      <c r="K34" s="48">
        <f>J34/'ABS Estimated Population'!C8</f>
        <v>0.14673866716674908</v>
      </c>
      <c r="L34" s="23"/>
    </row>
    <row r="35" spans="1:14" s="17" customFormat="1" ht="20.100000000000001" customHeight="1" x14ac:dyDescent="0.2">
      <c r="A35" s="74"/>
      <c r="B35" s="11" t="s">
        <v>9</v>
      </c>
      <c r="C35" s="12">
        <v>2</v>
      </c>
      <c r="D35" s="38">
        <v>149</v>
      </c>
      <c r="E35" s="38">
        <v>1048</v>
      </c>
      <c r="F35" s="38">
        <v>1856</v>
      </c>
      <c r="G35" s="38">
        <v>1717</v>
      </c>
      <c r="H35" s="38">
        <v>1594</v>
      </c>
      <c r="I35" s="38">
        <v>1721</v>
      </c>
      <c r="J35" s="38">
        <v>8087</v>
      </c>
      <c r="K35" s="48">
        <f>J35/'ABS Estimated Population'!C9</f>
        <v>7.5619722655994315E-2</v>
      </c>
      <c r="L35" s="23"/>
    </row>
    <row r="36" spans="1:14" s="17" customFormat="1" ht="20.100000000000001" customHeight="1" x14ac:dyDescent="0.2">
      <c r="A36" s="74"/>
      <c r="B36" s="11" t="s">
        <v>10</v>
      </c>
      <c r="C36" s="12">
        <v>21</v>
      </c>
      <c r="D36" s="38">
        <v>803</v>
      </c>
      <c r="E36" s="38">
        <v>4524</v>
      </c>
      <c r="F36" s="38">
        <v>7133</v>
      </c>
      <c r="G36" s="38">
        <v>6462</v>
      </c>
      <c r="H36" s="38">
        <v>5093</v>
      </c>
      <c r="I36" s="38">
        <v>6793</v>
      </c>
      <c r="J36" s="38">
        <v>30829</v>
      </c>
      <c r="K36" s="48">
        <f>J36/'ABS Estimated Population'!C10</f>
        <v>0.16040897028981738</v>
      </c>
      <c r="L36" s="23"/>
    </row>
    <row r="37" spans="1:14" s="17" customFormat="1" ht="20.100000000000001" customHeight="1" x14ac:dyDescent="0.2">
      <c r="A37" s="66" t="s">
        <v>18</v>
      </c>
      <c r="B37" s="67"/>
      <c r="C37" s="44">
        <f>SUM(C29:C36)</f>
        <v>2743</v>
      </c>
      <c r="D37" s="44">
        <f t="shared" ref="D37:J37" si="1">SUM(D29:D36)</f>
        <v>25862</v>
      </c>
      <c r="E37" s="44">
        <f t="shared" si="1"/>
        <v>152294</v>
      </c>
      <c r="F37" s="44">
        <f t="shared" si="1"/>
        <v>253165</v>
      </c>
      <c r="G37" s="44">
        <f t="shared" si="1"/>
        <v>251753</v>
      </c>
      <c r="H37" s="44">
        <f t="shared" si="1"/>
        <v>247008</v>
      </c>
      <c r="I37" s="44">
        <f t="shared" si="1"/>
        <v>401413</v>
      </c>
      <c r="J37" s="44">
        <f t="shared" si="1"/>
        <v>1334238</v>
      </c>
      <c r="K37" s="42">
        <f>J37/'ABS Estimated Population'!C11</f>
        <v>0.12058642267365076</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4"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43</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5:K45"/>
    <mergeCell ref="A46:K46"/>
    <mergeCell ref="A37:B37"/>
    <mergeCell ref="A39:K39"/>
    <mergeCell ref="A40:K41"/>
    <mergeCell ref="A42:K42"/>
    <mergeCell ref="A43:K44"/>
    <mergeCell ref="A16:A23"/>
    <mergeCell ref="A24:B24"/>
    <mergeCell ref="A27:B28"/>
    <mergeCell ref="C27:K27"/>
    <mergeCell ref="A29:A36"/>
    <mergeCell ref="A1:B2"/>
    <mergeCell ref="C1:E1"/>
    <mergeCell ref="A3:A10"/>
    <mergeCell ref="A11:B11"/>
    <mergeCell ref="A14:B15"/>
    <mergeCell ref="C14:K14"/>
  </mergeCells>
  <pageMargins left="0.74803149606299213" right="0.74803149606299213" top="0.98425196850393704" bottom="0.98425196850393704" header="0.51181102362204722" footer="0.51181102362204722"/>
  <pageSetup paperSize="9" scale="65" orientation="portrait" r:id="rId1"/>
  <headerFooter alignWithMargins="0">
    <oddHeader>&amp;C&amp;"Aptos"&amp;12&amp;KFF0000 OFFICIAL&amp;1#_x000D_&amp;"Arialri"&amp;10&amp;K000000&amp;"Arial,Bold"The Australian Organ Donor  Register
Legally Valid Consent Registrations (Including Intent Registrations of 16 &amp; 17 year olds) as at 
&amp;14 &amp;KFF000031/01/2026</oddHeader>
    <oddFooter>&amp;C_x000D_&amp;1#&amp;"Aptos"&amp;12&amp;KFF0000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A294D-712E-4503-A798-1CE614D387EF}">
  <sheetPr>
    <pageSetUpPr fitToPage="1"/>
  </sheetPr>
  <dimension ref="A1:N47"/>
  <sheetViews>
    <sheetView showRuler="0" view="pageLayout" topLeftCell="A39" zoomScaleNormal="100" workbookViewId="0">
      <selection activeCell="A40" sqref="A40:K41"/>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0.100000000000001"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c r="D3" s="39"/>
      <c r="E3" s="13">
        <f>IF(C3=0,0,(C3-'SEP 26'!C3)/'SEP 26'!C3)</f>
        <v>0</v>
      </c>
      <c r="F3" s="22"/>
    </row>
    <row r="4" spans="1:11" s="17" customFormat="1" ht="20.100000000000001" customHeight="1" x14ac:dyDescent="0.2">
      <c r="A4" s="65"/>
      <c r="B4" s="11" t="s">
        <v>4</v>
      </c>
      <c r="C4" s="45"/>
      <c r="D4" s="39"/>
      <c r="E4" s="13">
        <f>IF(C4=0,0,(C4-'SEP 26'!C4)/'SEP 26'!C4)</f>
        <v>0</v>
      </c>
      <c r="F4" s="22"/>
    </row>
    <row r="5" spans="1:11" s="17" customFormat="1" ht="20.100000000000001" customHeight="1" x14ac:dyDescent="0.2">
      <c r="A5" s="65"/>
      <c r="B5" s="11" t="s">
        <v>5</v>
      </c>
      <c r="C5" s="45"/>
      <c r="D5" s="39"/>
      <c r="E5" s="13">
        <f>IF(C5=0,0,(C5-'SEP 26'!C5)/'SEP 26'!C5)</f>
        <v>0</v>
      </c>
      <c r="F5" s="22"/>
    </row>
    <row r="6" spans="1:11" s="17" customFormat="1" ht="20.100000000000001" customHeight="1" x14ac:dyDescent="0.2">
      <c r="A6" s="65"/>
      <c r="B6" s="11" t="s">
        <v>6</v>
      </c>
      <c r="C6" s="45"/>
      <c r="D6" s="39"/>
      <c r="E6" s="13">
        <f>IF(C6=0,0,(C6-'SEP 26'!C6)/'SEP 26'!C6)</f>
        <v>0</v>
      </c>
      <c r="F6" s="22"/>
    </row>
    <row r="7" spans="1:11" s="17" customFormat="1" ht="20.100000000000001" customHeight="1" x14ac:dyDescent="0.2">
      <c r="A7" s="65"/>
      <c r="B7" s="11" t="s">
        <v>7</v>
      </c>
      <c r="C7" s="45"/>
      <c r="D7" s="39"/>
      <c r="E7" s="13">
        <f>IF(C7=0,0,(C7-'SEP 26'!C7)/'SEP 26'!C7)</f>
        <v>0</v>
      </c>
      <c r="F7" s="22"/>
    </row>
    <row r="8" spans="1:11" s="17" customFormat="1" ht="20.100000000000001" customHeight="1" x14ac:dyDescent="0.2">
      <c r="A8" s="65"/>
      <c r="B8" s="11" t="s">
        <v>8</v>
      </c>
      <c r="C8" s="45"/>
      <c r="D8" s="39"/>
      <c r="E8" s="13">
        <f>IF(C8=0,0,(C8-'SEP 26'!C8)/'SEP 26'!C8)</f>
        <v>0</v>
      </c>
      <c r="F8" s="22"/>
    </row>
    <row r="9" spans="1:11" s="17" customFormat="1" ht="20.100000000000001" customHeight="1" x14ac:dyDescent="0.2">
      <c r="A9" s="65"/>
      <c r="B9" s="11" t="s">
        <v>9</v>
      </c>
      <c r="C9" s="45"/>
      <c r="D9" s="39"/>
      <c r="E9" s="13">
        <f>IF(C9=0,0,(C9-'SEP 26'!C9)/'SEP 26'!C9)</f>
        <v>0</v>
      </c>
      <c r="F9" s="22"/>
    </row>
    <row r="10" spans="1:11" s="17" customFormat="1" ht="20.100000000000001" customHeight="1" x14ac:dyDescent="0.2">
      <c r="A10" s="65"/>
      <c r="B10" s="11" t="s">
        <v>10</v>
      </c>
      <c r="C10"/>
      <c r="D10" s="39"/>
      <c r="E10" s="13">
        <f>IF(C10=0,0,(C10-'SEP 26'!C10)/'SEP 26'!C10)</f>
        <v>0</v>
      </c>
      <c r="F10" s="22"/>
    </row>
    <row r="11" spans="1:11" s="8" customFormat="1" ht="20.100000000000001" customHeight="1" x14ac:dyDescent="0.2">
      <c r="A11" s="66" t="s">
        <v>18</v>
      </c>
      <c r="B11" s="67"/>
      <c r="C11" s="44">
        <f>SUM(C3:C10)</f>
        <v>0</v>
      </c>
      <c r="D11" s="14">
        <f>SUM(D3:D10)</f>
        <v>0</v>
      </c>
      <c r="E11" s="15">
        <f>IF(C11=0,0,(C11-'SEP 26'!C11)/'SEP 26'!C11)</f>
        <v>0</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c r="D16" s="38"/>
      <c r="E16" s="38"/>
      <c r="F16" s="38"/>
      <c r="G16" s="38"/>
      <c r="H16" s="38"/>
      <c r="I16" s="38"/>
      <c r="J16" s="46"/>
      <c r="K16" s="48">
        <f>J16/'ABS Estimated Population'!D3</f>
        <v>0</v>
      </c>
    </row>
    <row r="17" spans="1:12" s="17" customFormat="1" ht="20.100000000000001" customHeight="1" x14ac:dyDescent="0.2">
      <c r="A17" s="65"/>
      <c r="B17" s="11" t="s">
        <v>4</v>
      </c>
      <c r="C17" s="38"/>
      <c r="D17" s="38"/>
      <c r="E17" s="38"/>
      <c r="F17" s="38"/>
      <c r="G17" s="38"/>
      <c r="H17" s="38"/>
      <c r="I17" s="38"/>
      <c r="J17" s="46"/>
      <c r="K17" s="48">
        <f>J17/'ABS Estimated Population'!D4</f>
        <v>0</v>
      </c>
    </row>
    <row r="18" spans="1:12" s="17" customFormat="1" ht="20.100000000000001" customHeight="1" x14ac:dyDescent="0.2">
      <c r="A18" s="65"/>
      <c r="B18" s="11" t="s">
        <v>5</v>
      </c>
      <c r="C18" s="38"/>
      <c r="D18" s="38"/>
      <c r="E18" s="38"/>
      <c r="F18" s="38"/>
      <c r="G18" s="38"/>
      <c r="H18" s="38"/>
      <c r="I18" s="38"/>
      <c r="J18" s="46"/>
      <c r="K18" s="48">
        <f>J18/'ABS Estimated Population'!D5</f>
        <v>0</v>
      </c>
    </row>
    <row r="19" spans="1:12" s="17" customFormat="1" ht="20.100000000000001" customHeight="1" x14ac:dyDescent="0.2">
      <c r="A19" s="65"/>
      <c r="B19" s="11" t="s">
        <v>6</v>
      </c>
      <c r="C19" s="38"/>
      <c r="D19" s="38"/>
      <c r="E19" s="38"/>
      <c r="F19" s="38"/>
      <c r="G19" s="38"/>
      <c r="H19" s="38"/>
      <c r="I19" s="38"/>
      <c r="J19" s="46"/>
      <c r="K19" s="48">
        <f>J19/'ABS Estimated Population'!D6</f>
        <v>0</v>
      </c>
    </row>
    <row r="20" spans="1:12" s="17" customFormat="1" ht="20.100000000000001" customHeight="1" x14ac:dyDescent="0.2">
      <c r="A20" s="65"/>
      <c r="B20" s="11" t="s">
        <v>7</v>
      </c>
      <c r="C20" s="38"/>
      <c r="D20" s="38"/>
      <c r="E20" s="38"/>
      <c r="F20" s="38"/>
      <c r="G20" s="38"/>
      <c r="H20" s="38"/>
      <c r="I20" s="38"/>
      <c r="J20" s="46"/>
      <c r="K20" s="48">
        <f>J20/'ABS Estimated Population'!D7</f>
        <v>0</v>
      </c>
    </row>
    <row r="21" spans="1:12" s="17" customFormat="1" ht="20.100000000000001" customHeight="1" x14ac:dyDescent="0.2">
      <c r="A21" s="65"/>
      <c r="B21" s="11" t="s">
        <v>8</v>
      </c>
      <c r="C21" s="38"/>
      <c r="D21" s="38"/>
      <c r="E21" s="38"/>
      <c r="F21" s="38"/>
      <c r="G21" s="38"/>
      <c r="H21" s="38"/>
      <c r="I21" s="38"/>
      <c r="J21" s="46"/>
      <c r="K21" s="48">
        <f>J21/'ABS Estimated Population'!D8</f>
        <v>0</v>
      </c>
    </row>
    <row r="22" spans="1:12" s="17" customFormat="1" ht="20.100000000000001" customHeight="1" x14ac:dyDescent="0.2">
      <c r="A22" s="65"/>
      <c r="B22" s="11" t="s">
        <v>9</v>
      </c>
      <c r="C22" s="38"/>
      <c r="D22" s="38"/>
      <c r="E22" s="38"/>
      <c r="F22" s="38"/>
      <c r="G22" s="38"/>
      <c r="H22" s="38"/>
      <c r="I22" s="38"/>
      <c r="J22" s="46"/>
      <c r="K22" s="48">
        <f>J22/'ABS Estimated Population'!D9</f>
        <v>0</v>
      </c>
    </row>
    <row r="23" spans="1:12" s="17" customFormat="1" ht="20.100000000000001" customHeight="1" x14ac:dyDescent="0.2">
      <c r="A23" s="65"/>
      <c r="B23" s="11" t="s">
        <v>10</v>
      </c>
      <c r="C23" s="38"/>
      <c r="D23" s="38"/>
      <c r="E23" s="38"/>
      <c r="F23" s="38"/>
      <c r="G23" s="38"/>
      <c r="H23" s="38"/>
      <c r="I23" s="38"/>
      <c r="J23" s="46"/>
      <c r="K23" s="48">
        <f>J23/'ABS Estimated Population'!D10</f>
        <v>0</v>
      </c>
    </row>
    <row r="24" spans="1:12" s="17" customFormat="1" ht="20.100000000000001" customHeight="1" x14ac:dyDescent="0.2">
      <c r="A24" s="66" t="s">
        <v>18</v>
      </c>
      <c r="B24" s="67"/>
      <c r="C24" s="44">
        <f t="shared" ref="C24:J24" si="0">SUM(C16:C23)</f>
        <v>0</v>
      </c>
      <c r="D24" s="44">
        <f t="shared" si="0"/>
        <v>0</v>
      </c>
      <c r="E24" s="44">
        <f t="shared" si="0"/>
        <v>0</v>
      </c>
      <c r="F24" s="44">
        <f t="shared" si="0"/>
        <v>0</v>
      </c>
      <c r="G24" s="44">
        <f t="shared" si="0"/>
        <v>0</v>
      </c>
      <c r="H24" s="44">
        <f t="shared" si="0"/>
        <v>0</v>
      </c>
      <c r="I24" s="44">
        <f t="shared" si="0"/>
        <v>0</v>
      </c>
      <c r="J24" s="44">
        <f t="shared" si="0"/>
        <v>0</v>
      </c>
      <c r="K24" s="49">
        <f>J24/'ABS Estimated Population'!D11</f>
        <v>0</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c r="D29" s="38"/>
      <c r="E29" s="38"/>
      <c r="F29" s="38"/>
      <c r="G29" s="38"/>
      <c r="H29" s="38"/>
      <c r="I29" s="38"/>
      <c r="J29" s="38"/>
      <c r="K29" s="48">
        <f>J29/'ABS Estimated Population'!C3</f>
        <v>0</v>
      </c>
      <c r="L29" s="23"/>
    </row>
    <row r="30" spans="1:12" s="17" customFormat="1" ht="20.100000000000001" customHeight="1" x14ac:dyDescent="0.2">
      <c r="A30" s="74"/>
      <c r="B30" s="11" t="s">
        <v>4</v>
      </c>
      <c r="C30" s="12"/>
      <c r="D30" s="38"/>
      <c r="E30" s="38"/>
      <c r="F30" s="38"/>
      <c r="G30" s="38"/>
      <c r="H30" s="38"/>
      <c r="I30" s="38"/>
      <c r="J30" s="38"/>
      <c r="K30" s="48">
        <f>J30/'ABS Estimated Population'!C4</f>
        <v>0</v>
      </c>
      <c r="L30" s="23"/>
    </row>
    <row r="31" spans="1:12" s="17" customFormat="1" ht="20.100000000000001" customHeight="1" x14ac:dyDescent="0.2">
      <c r="A31" s="74"/>
      <c r="B31" s="11" t="s">
        <v>5</v>
      </c>
      <c r="C31" s="12"/>
      <c r="D31" s="38"/>
      <c r="E31" s="38"/>
      <c r="F31" s="38"/>
      <c r="G31" s="38"/>
      <c r="H31" s="38"/>
      <c r="I31" s="38"/>
      <c r="J31" s="38"/>
      <c r="K31" s="48">
        <f>J31/'ABS Estimated Population'!C5</f>
        <v>0</v>
      </c>
      <c r="L31" s="23"/>
    </row>
    <row r="32" spans="1:12" s="17" customFormat="1" ht="20.100000000000001" customHeight="1" x14ac:dyDescent="0.2">
      <c r="A32" s="74"/>
      <c r="B32" s="11" t="s">
        <v>6</v>
      </c>
      <c r="C32" s="12"/>
      <c r="D32" s="38"/>
      <c r="E32" s="38"/>
      <c r="F32" s="38"/>
      <c r="G32" s="38"/>
      <c r="H32" s="38"/>
      <c r="I32" s="38"/>
      <c r="J32" s="38"/>
      <c r="K32" s="48">
        <f>J32/'ABS Estimated Population'!C6</f>
        <v>0</v>
      </c>
      <c r="L32" s="23"/>
    </row>
    <row r="33" spans="1:14" s="17" customFormat="1" ht="20.100000000000001" customHeight="1" x14ac:dyDescent="0.2">
      <c r="A33" s="74"/>
      <c r="B33" s="11" t="s">
        <v>7</v>
      </c>
      <c r="C33" s="12"/>
      <c r="D33" s="38"/>
      <c r="E33" s="38"/>
      <c r="F33" s="38"/>
      <c r="G33" s="38"/>
      <c r="H33" s="38"/>
      <c r="I33" s="38"/>
      <c r="J33" s="38"/>
      <c r="K33" s="48">
        <f>J33/'ABS Estimated Population'!C7</f>
        <v>0</v>
      </c>
      <c r="L33" s="23"/>
    </row>
    <row r="34" spans="1:14" s="17" customFormat="1" ht="20.100000000000001" customHeight="1" x14ac:dyDescent="0.2">
      <c r="A34" s="74"/>
      <c r="B34" s="11" t="s">
        <v>8</v>
      </c>
      <c r="C34" s="12"/>
      <c r="D34" s="38"/>
      <c r="E34" s="38"/>
      <c r="F34" s="38"/>
      <c r="G34" s="38"/>
      <c r="H34" s="38"/>
      <c r="I34" s="38"/>
      <c r="J34" s="38"/>
      <c r="K34" s="48">
        <f>J34/'ABS Estimated Population'!C8</f>
        <v>0</v>
      </c>
      <c r="L34" s="23"/>
    </row>
    <row r="35" spans="1:14" s="17" customFormat="1" ht="20.100000000000001" customHeight="1" x14ac:dyDescent="0.2">
      <c r="A35" s="74"/>
      <c r="B35" s="11" t="s">
        <v>9</v>
      </c>
      <c r="C35" s="12"/>
      <c r="D35" s="38"/>
      <c r="E35" s="38"/>
      <c r="F35" s="38"/>
      <c r="G35" s="38"/>
      <c r="H35" s="38"/>
      <c r="I35" s="38"/>
      <c r="J35" s="38"/>
      <c r="K35" s="48">
        <f>J35/'ABS Estimated Population'!C9</f>
        <v>0</v>
      </c>
      <c r="L35" s="23"/>
    </row>
    <row r="36" spans="1:14" s="17" customFormat="1" ht="20.100000000000001" customHeight="1" x14ac:dyDescent="0.2">
      <c r="A36" s="74"/>
      <c r="B36" s="11" t="s">
        <v>10</v>
      </c>
      <c r="C36" s="12"/>
      <c r="D36" s="38"/>
      <c r="E36" s="38"/>
      <c r="F36" s="38"/>
      <c r="G36" s="38"/>
      <c r="H36" s="38"/>
      <c r="I36" s="38"/>
      <c r="J36" s="38"/>
      <c r="K36" s="48">
        <f>J36/'ABS Estimated Population'!C10</f>
        <v>0</v>
      </c>
      <c r="L36" s="23"/>
    </row>
    <row r="37" spans="1:14" s="17" customFormat="1" ht="20.100000000000001" customHeight="1" x14ac:dyDescent="0.2">
      <c r="A37" s="66" t="s">
        <v>18</v>
      </c>
      <c r="B37" s="67"/>
      <c r="C37" s="44">
        <f>SUM(C29:C36)</f>
        <v>0</v>
      </c>
      <c r="D37" s="44">
        <f t="shared" ref="D37:J37" si="1">SUM(D29:D36)</f>
        <v>0</v>
      </c>
      <c r="E37" s="44">
        <f t="shared" si="1"/>
        <v>0</v>
      </c>
      <c r="F37" s="44">
        <f t="shared" si="1"/>
        <v>0</v>
      </c>
      <c r="G37" s="44">
        <f t="shared" si="1"/>
        <v>0</v>
      </c>
      <c r="H37" s="44">
        <f t="shared" si="1"/>
        <v>0</v>
      </c>
      <c r="I37" s="44">
        <f t="shared" si="1"/>
        <v>0</v>
      </c>
      <c r="J37" s="44">
        <f t="shared" si="1"/>
        <v>0</v>
      </c>
      <c r="K37" s="42">
        <f>J37/'ABS Estimated Population'!C11</f>
        <v>0</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3"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40</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5:K45"/>
    <mergeCell ref="A46:K46"/>
    <mergeCell ref="A37:B37"/>
    <mergeCell ref="A39:K39"/>
    <mergeCell ref="A40:K41"/>
    <mergeCell ref="A42:K42"/>
    <mergeCell ref="A43:K44"/>
    <mergeCell ref="A16:A23"/>
    <mergeCell ref="A24:B24"/>
    <mergeCell ref="A27:B28"/>
    <mergeCell ref="C27:K27"/>
    <mergeCell ref="A29:A36"/>
    <mergeCell ref="A1:B2"/>
    <mergeCell ref="C1:E1"/>
    <mergeCell ref="A3:A10"/>
    <mergeCell ref="A11:B11"/>
    <mergeCell ref="A14:B15"/>
    <mergeCell ref="C14:K14"/>
  </mergeCells>
  <pageMargins left="0.74803149606299213" right="0.74803149606299213" top="0.98425196850393704" bottom="0.98425196850393704" header="0.51181102362204722" footer="0.51181102362204722"/>
  <pageSetup paperSize="9" scale="65" orientation="portrait" r:id="rId1"/>
  <headerFooter alignWithMargins="0">
    <oddHeader>&amp;C&amp;"Aptos"&amp;12&amp;KFF0000 OFFICIAL&amp;1#_x000D_&amp;"Arialri"&amp;10&amp;K000000&amp;"Arial,Bold"The Australian Organ Donor  Register
Legally Valid Consent Registrations (Including Intent Registrations of 16 &amp; 17 year olds) as at 
&amp;14 &amp;KFF000031/10/20**</oddHeader>
    <oddFooter>&amp;C_x000D_&amp;1#&amp;"Aptos"&amp;12&amp;KFF0000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8EEC7-BB41-4C8F-880F-2DC5C99B942A}">
  <sheetPr>
    <pageSetUpPr fitToPage="1"/>
  </sheetPr>
  <dimension ref="A1:N47"/>
  <sheetViews>
    <sheetView showRuler="0" view="pageLayout" topLeftCell="A39" zoomScaleNormal="100" workbookViewId="0">
      <selection activeCell="A40" sqref="A40:K41"/>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0.100000000000001"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c r="D3" s="39"/>
      <c r="E3" s="13">
        <f>IF(C3=0,0,(C3-'OCT 26'!C3)/'OCT 26'!C3)</f>
        <v>0</v>
      </c>
      <c r="F3" s="22"/>
    </row>
    <row r="4" spans="1:11" s="17" customFormat="1" ht="20.100000000000001" customHeight="1" x14ac:dyDescent="0.2">
      <c r="A4" s="65"/>
      <c r="B4" s="11" t="s">
        <v>4</v>
      </c>
      <c r="C4" s="45"/>
      <c r="D4" s="39"/>
      <c r="E4" s="13">
        <f>IF(C4=0,0,(C4-'OCT 26'!C4)/'OCT 26'!C4)</f>
        <v>0</v>
      </c>
      <c r="F4" s="22"/>
    </row>
    <row r="5" spans="1:11" s="17" customFormat="1" ht="20.100000000000001" customHeight="1" x14ac:dyDescent="0.2">
      <c r="A5" s="65"/>
      <c r="B5" s="11" t="s">
        <v>5</v>
      </c>
      <c r="C5" s="45"/>
      <c r="D5" s="39"/>
      <c r="E5" s="13">
        <f>IF(C5=0,0,(C5-'OCT 26'!C5)/'OCT 26'!C5)</f>
        <v>0</v>
      </c>
      <c r="F5" s="22"/>
    </row>
    <row r="6" spans="1:11" s="17" customFormat="1" ht="20.100000000000001" customHeight="1" x14ac:dyDescent="0.2">
      <c r="A6" s="65"/>
      <c r="B6" s="11" t="s">
        <v>6</v>
      </c>
      <c r="C6" s="45"/>
      <c r="D6" s="39"/>
      <c r="E6" s="13">
        <f>IF(C6=0,0,(C6-'OCT 26'!C6)/'OCT 26'!C6)</f>
        <v>0</v>
      </c>
      <c r="F6" s="22"/>
    </row>
    <row r="7" spans="1:11" s="17" customFormat="1" ht="20.100000000000001" customHeight="1" x14ac:dyDescent="0.2">
      <c r="A7" s="65"/>
      <c r="B7" s="11" t="s">
        <v>7</v>
      </c>
      <c r="C7" s="45"/>
      <c r="D7" s="39"/>
      <c r="E7" s="13">
        <f>IF(C7=0,0,(C7-'OCT 26'!C7)/'OCT 26'!C7)</f>
        <v>0</v>
      </c>
      <c r="F7" s="22"/>
    </row>
    <row r="8" spans="1:11" s="17" customFormat="1" ht="20.100000000000001" customHeight="1" x14ac:dyDescent="0.2">
      <c r="A8" s="65"/>
      <c r="B8" s="11" t="s">
        <v>8</v>
      </c>
      <c r="C8" s="45"/>
      <c r="D8" s="39"/>
      <c r="E8" s="13">
        <f>IF(C8=0,0,(C8-'OCT 26'!C8)/'OCT 26'!C8)</f>
        <v>0</v>
      </c>
      <c r="F8" s="22"/>
    </row>
    <row r="9" spans="1:11" s="17" customFormat="1" ht="20.100000000000001" customHeight="1" x14ac:dyDescent="0.2">
      <c r="A9" s="65"/>
      <c r="B9" s="11" t="s">
        <v>9</v>
      </c>
      <c r="C9" s="45"/>
      <c r="D9" s="39"/>
      <c r="E9" s="13">
        <f>IF(C9=0,0,(C9-'OCT 26'!C9)/'OCT 26'!C9)</f>
        <v>0</v>
      </c>
      <c r="F9" s="22"/>
    </row>
    <row r="10" spans="1:11" s="17" customFormat="1" ht="20.100000000000001" customHeight="1" x14ac:dyDescent="0.2">
      <c r="A10" s="65"/>
      <c r="B10" s="11" t="s">
        <v>10</v>
      </c>
      <c r="C10"/>
      <c r="D10" s="39"/>
      <c r="E10" s="13">
        <f>IF(C10=0,0,(C10-'OCT 26'!C10)/'OCT 26'!C10)</f>
        <v>0</v>
      </c>
      <c r="F10" s="22"/>
    </row>
    <row r="11" spans="1:11" s="8" customFormat="1" ht="20.100000000000001" customHeight="1" x14ac:dyDescent="0.2">
      <c r="A11" s="66" t="s">
        <v>18</v>
      </c>
      <c r="B11" s="67"/>
      <c r="C11" s="44">
        <f>SUM(C3:C10)</f>
        <v>0</v>
      </c>
      <c r="D11" s="14">
        <f>SUM(D3:D10)</f>
        <v>0</v>
      </c>
      <c r="E11" s="15">
        <f>IF(C11=0,0,(C11-'OCT 26'!C11)/'OCT 26'!C11)</f>
        <v>0</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c r="D16" s="38"/>
      <c r="E16" s="38"/>
      <c r="F16" s="38"/>
      <c r="G16" s="38"/>
      <c r="H16" s="38"/>
      <c r="I16" s="38"/>
      <c r="J16" s="46"/>
      <c r="K16" s="48">
        <f>J16/'ABS Estimated Population'!D3</f>
        <v>0</v>
      </c>
    </row>
    <row r="17" spans="1:12" s="17" customFormat="1" ht="20.100000000000001" customHeight="1" x14ac:dyDescent="0.2">
      <c r="A17" s="65"/>
      <c r="B17" s="11" t="s">
        <v>4</v>
      </c>
      <c r="C17" s="38"/>
      <c r="D17" s="38"/>
      <c r="E17" s="38"/>
      <c r="F17" s="38"/>
      <c r="G17" s="38"/>
      <c r="H17" s="38"/>
      <c r="I17" s="38"/>
      <c r="J17" s="46"/>
      <c r="K17" s="48">
        <f>J17/'ABS Estimated Population'!D4</f>
        <v>0</v>
      </c>
    </row>
    <row r="18" spans="1:12" s="17" customFormat="1" ht="20.100000000000001" customHeight="1" x14ac:dyDescent="0.2">
      <c r="A18" s="65"/>
      <c r="B18" s="11" t="s">
        <v>5</v>
      </c>
      <c r="C18" s="38"/>
      <c r="D18" s="38"/>
      <c r="E18" s="38"/>
      <c r="F18" s="38"/>
      <c r="G18" s="38"/>
      <c r="H18" s="38"/>
      <c r="I18" s="38"/>
      <c r="J18" s="46"/>
      <c r="K18" s="48">
        <f>J18/'ABS Estimated Population'!D5</f>
        <v>0</v>
      </c>
    </row>
    <row r="19" spans="1:12" s="17" customFormat="1" ht="20.100000000000001" customHeight="1" x14ac:dyDescent="0.2">
      <c r="A19" s="65"/>
      <c r="B19" s="11" t="s">
        <v>6</v>
      </c>
      <c r="C19" s="38"/>
      <c r="D19" s="38"/>
      <c r="E19" s="38"/>
      <c r="F19" s="38"/>
      <c r="G19" s="38"/>
      <c r="H19" s="38"/>
      <c r="I19" s="38"/>
      <c r="J19" s="46"/>
      <c r="K19" s="48">
        <f>J19/'ABS Estimated Population'!D6</f>
        <v>0</v>
      </c>
    </row>
    <row r="20" spans="1:12" s="17" customFormat="1" ht="20.100000000000001" customHeight="1" x14ac:dyDescent="0.2">
      <c r="A20" s="65"/>
      <c r="B20" s="11" t="s">
        <v>7</v>
      </c>
      <c r="C20" s="38"/>
      <c r="D20" s="38"/>
      <c r="E20" s="38"/>
      <c r="F20" s="38"/>
      <c r="G20" s="38"/>
      <c r="H20" s="38"/>
      <c r="I20" s="38"/>
      <c r="J20" s="46"/>
      <c r="K20" s="48">
        <f>J20/'ABS Estimated Population'!D7</f>
        <v>0</v>
      </c>
    </row>
    <row r="21" spans="1:12" s="17" customFormat="1" ht="20.100000000000001" customHeight="1" x14ac:dyDescent="0.2">
      <c r="A21" s="65"/>
      <c r="B21" s="11" t="s">
        <v>8</v>
      </c>
      <c r="C21" s="38"/>
      <c r="D21" s="38"/>
      <c r="E21" s="38"/>
      <c r="F21" s="38"/>
      <c r="G21" s="38"/>
      <c r="H21" s="38"/>
      <c r="I21" s="38"/>
      <c r="J21" s="46"/>
      <c r="K21" s="48">
        <f>J21/'ABS Estimated Population'!D8</f>
        <v>0</v>
      </c>
    </row>
    <row r="22" spans="1:12" s="17" customFormat="1" ht="20.100000000000001" customHeight="1" x14ac:dyDescent="0.2">
      <c r="A22" s="65"/>
      <c r="B22" s="11" t="s">
        <v>9</v>
      </c>
      <c r="C22" s="38"/>
      <c r="D22" s="38"/>
      <c r="E22" s="38"/>
      <c r="F22" s="38"/>
      <c r="G22" s="38"/>
      <c r="H22" s="38"/>
      <c r="I22" s="38"/>
      <c r="J22" s="46"/>
      <c r="K22" s="48">
        <f>J22/'ABS Estimated Population'!D9</f>
        <v>0</v>
      </c>
    </row>
    <row r="23" spans="1:12" s="17" customFormat="1" ht="20.100000000000001" customHeight="1" x14ac:dyDescent="0.2">
      <c r="A23" s="65"/>
      <c r="B23" s="11" t="s">
        <v>10</v>
      </c>
      <c r="C23" s="38"/>
      <c r="D23" s="38"/>
      <c r="E23" s="38"/>
      <c r="F23" s="38"/>
      <c r="G23" s="38"/>
      <c r="H23" s="38"/>
      <c r="I23" s="38"/>
      <c r="J23" s="46"/>
      <c r="K23" s="48">
        <f>J23/'ABS Estimated Population'!D10</f>
        <v>0</v>
      </c>
    </row>
    <row r="24" spans="1:12" s="17" customFormat="1" ht="20.100000000000001" customHeight="1" x14ac:dyDescent="0.2">
      <c r="A24" s="66" t="s">
        <v>18</v>
      </c>
      <c r="B24" s="67"/>
      <c r="C24" s="44">
        <f t="shared" ref="C24:J24" si="0">SUM(C16:C23)</f>
        <v>0</v>
      </c>
      <c r="D24" s="44">
        <f t="shared" si="0"/>
        <v>0</v>
      </c>
      <c r="E24" s="44">
        <f t="shared" si="0"/>
        <v>0</v>
      </c>
      <c r="F24" s="44">
        <f t="shared" si="0"/>
        <v>0</v>
      </c>
      <c r="G24" s="44">
        <f t="shared" si="0"/>
        <v>0</v>
      </c>
      <c r="H24" s="44">
        <f t="shared" si="0"/>
        <v>0</v>
      </c>
      <c r="I24" s="44">
        <f t="shared" si="0"/>
        <v>0</v>
      </c>
      <c r="J24" s="44">
        <f t="shared" si="0"/>
        <v>0</v>
      </c>
      <c r="K24" s="49">
        <f>J24/'ABS Estimated Population'!D11</f>
        <v>0</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c r="D29" s="38"/>
      <c r="E29" s="38"/>
      <c r="F29" s="38"/>
      <c r="G29" s="38"/>
      <c r="H29" s="38"/>
      <c r="I29" s="38"/>
      <c r="J29" s="38"/>
      <c r="K29" s="48">
        <f>J29/'ABS Estimated Population'!C3</f>
        <v>0</v>
      </c>
      <c r="L29" s="23"/>
    </row>
    <row r="30" spans="1:12" s="17" customFormat="1" ht="20.100000000000001" customHeight="1" x14ac:dyDescent="0.2">
      <c r="A30" s="74"/>
      <c r="B30" s="11" t="s">
        <v>4</v>
      </c>
      <c r="C30" s="12"/>
      <c r="D30" s="38"/>
      <c r="E30" s="38"/>
      <c r="F30" s="38"/>
      <c r="G30" s="38"/>
      <c r="H30" s="38"/>
      <c r="I30" s="38"/>
      <c r="J30" s="38"/>
      <c r="K30" s="48">
        <f>J30/'ABS Estimated Population'!C4</f>
        <v>0</v>
      </c>
      <c r="L30" s="23"/>
    </row>
    <row r="31" spans="1:12" s="17" customFormat="1" ht="20.100000000000001" customHeight="1" x14ac:dyDescent="0.2">
      <c r="A31" s="74"/>
      <c r="B31" s="11" t="s">
        <v>5</v>
      </c>
      <c r="C31" s="12"/>
      <c r="D31" s="38"/>
      <c r="E31" s="38"/>
      <c r="F31" s="38"/>
      <c r="G31" s="38"/>
      <c r="H31" s="38"/>
      <c r="I31" s="38"/>
      <c r="J31" s="38"/>
      <c r="K31" s="48">
        <f>J31/'ABS Estimated Population'!C5</f>
        <v>0</v>
      </c>
      <c r="L31" s="23"/>
    </row>
    <row r="32" spans="1:12" s="17" customFormat="1" ht="20.100000000000001" customHeight="1" x14ac:dyDescent="0.2">
      <c r="A32" s="74"/>
      <c r="B32" s="11" t="s">
        <v>6</v>
      </c>
      <c r="C32" s="12"/>
      <c r="D32" s="38"/>
      <c r="E32" s="38"/>
      <c r="F32" s="38"/>
      <c r="G32" s="38"/>
      <c r="H32" s="38"/>
      <c r="I32" s="38"/>
      <c r="J32" s="38"/>
      <c r="K32" s="48">
        <f>J32/'ABS Estimated Population'!C6</f>
        <v>0</v>
      </c>
      <c r="L32" s="23"/>
    </row>
    <row r="33" spans="1:14" s="17" customFormat="1" ht="20.100000000000001" customHeight="1" x14ac:dyDescent="0.2">
      <c r="A33" s="74"/>
      <c r="B33" s="11" t="s">
        <v>7</v>
      </c>
      <c r="C33" s="12"/>
      <c r="D33" s="38"/>
      <c r="E33" s="38"/>
      <c r="F33" s="38"/>
      <c r="G33" s="38"/>
      <c r="H33" s="38"/>
      <c r="I33" s="38"/>
      <c r="J33" s="38"/>
      <c r="K33" s="48">
        <f>J33/'ABS Estimated Population'!C7</f>
        <v>0</v>
      </c>
      <c r="L33" s="23"/>
    </row>
    <row r="34" spans="1:14" s="17" customFormat="1" ht="20.100000000000001" customHeight="1" x14ac:dyDescent="0.2">
      <c r="A34" s="74"/>
      <c r="B34" s="11" t="s">
        <v>8</v>
      </c>
      <c r="C34" s="12"/>
      <c r="D34" s="38"/>
      <c r="E34" s="38"/>
      <c r="F34" s="38"/>
      <c r="G34" s="38"/>
      <c r="H34" s="38"/>
      <c r="I34" s="38"/>
      <c r="J34" s="38"/>
      <c r="K34" s="48">
        <f>J34/'ABS Estimated Population'!C8</f>
        <v>0</v>
      </c>
      <c r="L34" s="23"/>
    </row>
    <row r="35" spans="1:14" s="17" customFormat="1" ht="20.100000000000001" customHeight="1" x14ac:dyDescent="0.2">
      <c r="A35" s="74"/>
      <c r="B35" s="11" t="s">
        <v>9</v>
      </c>
      <c r="C35" s="12"/>
      <c r="D35" s="38"/>
      <c r="E35" s="38"/>
      <c r="F35" s="38"/>
      <c r="G35" s="38"/>
      <c r="H35" s="38"/>
      <c r="I35" s="38"/>
      <c r="J35" s="38"/>
      <c r="K35" s="48">
        <f>J35/'ABS Estimated Population'!C9</f>
        <v>0</v>
      </c>
      <c r="L35" s="23"/>
    </row>
    <row r="36" spans="1:14" s="17" customFormat="1" ht="20.100000000000001" customHeight="1" x14ac:dyDescent="0.2">
      <c r="A36" s="74"/>
      <c r="B36" s="11" t="s">
        <v>10</v>
      </c>
      <c r="C36" s="12"/>
      <c r="D36" s="38"/>
      <c r="E36" s="38"/>
      <c r="F36" s="38"/>
      <c r="G36" s="38"/>
      <c r="H36" s="38"/>
      <c r="I36" s="38"/>
      <c r="J36" s="38"/>
      <c r="K36" s="48">
        <f>J36/'ABS Estimated Population'!C10</f>
        <v>0</v>
      </c>
      <c r="L36" s="23"/>
    </row>
    <row r="37" spans="1:14" s="17" customFormat="1" ht="20.100000000000001" customHeight="1" x14ac:dyDescent="0.2">
      <c r="A37" s="66" t="s">
        <v>18</v>
      </c>
      <c r="B37" s="67"/>
      <c r="C37" s="44">
        <f>SUM(C29:C36)</f>
        <v>0</v>
      </c>
      <c r="D37" s="44">
        <f t="shared" ref="D37:J37" si="1">SUM(D29:D36)</f>
        <v>0</v>
      </c>
      <c r="E37" s="44">
        <f t="shared" si="1"/>
        <v>0</v>
      </c>
      <c r="F37" s="44">
        <f t="shared" si="1"/>
        <v>0</v>
      </c>
      <c r="G37" s="44">
        <f t="shared" si="1"/>
        <v>0</v>
      </c>
      <c r="H37" s="44">
        <f t="shared" si="1"/>
        <v>0</v>
      </c>
      <c r="I37" s="44">
        <f t="shared" si="1"/>
        <v>0</v>
      </c>
      <c r="J37" s="44">
        <f t="shared" si="1"/>
        <v>0</v>
      </c>
      <c r="K37" s="42">
        <f>J37/'ABS Estimated Population'!C11</f>
        <v>0</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3"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40</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5:K45"/>
    <mergeCell ref="A46:K46"/>
    <mergeCell ref="A37:B37"/>
    <mergeCell ref="A39:K39"/>
    <mergeCell ref="A40:K41"/>
    <mergeCell ref="A42:K42"/>
    <mergeCell ref="A43:K44"/>
    <mergeCell ref="A16:A23"/>
    <mergeCell ref="A24:B24"/>
    <mergeCell ref="A27:B28"/>
    <mergeCell ref="C27:K27"/>
    <mergeCell ref="A29:A36"/>
    <mergeCell ref="A1:B2"/>
    <mergeCell ref="C1:E1"/>
    <mergeCell ref="A3:A10"/>
    <mergeCell ref="A11:B11"/>
    <mergeCell ref="A14:B15"/>
    <mergeCell ref="C14:K14"/>
  </mergeCells>
  <pageMargins left="0.74803149606299213" right="0.74803149606299213" top="0.98425196850393704" bottom="0.98425196850393704" header="0.51181102362204722" footer="0.51181102362204722"/>
  <pageSetup paperSize="9" scale="65" orientation="portrait" r:id="rId1"/>
  <headerFooter alignWithMargins="0">
    <oddHeader>&amp;C&amp;"Aptos"&amp;12&amp;KFF0000 OFFICIAL&amp;1#_x000D_&amp;"Arialri"&amp;10&amp;K000000&amp;"Arial,Bold"The Australian Organ Donor  Register
Legally Valid Consent Registrations (Including Intent Registrations of 16 &amp; 17 year olds) as at 
&amp;14 &amp;KFF000030/11/20**</oddHeader>
    <oddFooter>&amp;C_x000D_&amp;1#&amp;"Aptos"&amp;12&amp;KFF0000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C3BD6-24DC-478C-881C-C6B4CCB9039F}">
  <sheetPr codeName="Sheet21">
    <pageSetUpPr fitToPage="1"/>
  </sheetPr>
  <dimension ref="A1:N47"/>
  <sheetViews>
    <sheetView showRuler="0" view="pageLayout" zoomScaleNormal="100" workbookViewId="0">
      <selection activeCell="E3" sqref="E3"/>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0.100000000000001"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c r="D3" s="39"/>
      <c r="E3" s="13">
        <f>IF(C3=0,0,(C3-'NOV 26'!C3)/'NOV 26'!C3)</f>
        <v>0</v>
      </c>
      <c r="F3" s="22"/>
    </row>
    <row r="4" spans="1:11" s="17" customFormat="1" ht="20.100000000000001" customHeight="1" x14ac:dyDescent="0.2">
      <c r="A4" s="65"/>
      <c r="B4" s="11" t="s">
        <v>4</v>
      </c>
      <c r="C4" s="45"/>
      <c r="D4" s="39"/>
      <c r="E4" s="13">
        <f>IF(C4=0,0,(C4-'NOV 26'!C4)/'NOV 26'!C4)</f>
        <v>0</v>
      </c>
      <c r="F4" s="22"/>
    </row>
    <row r="5" spans="1:11" s="17" customFormat="1" ht="20.100000000000001" customHeight="1" x14ac:dyDescent="0.2">
      <c r="A5" s="65"/>
      <c r="B5" s="11" t="s">
        <v>5</v>
      </c>
      <c r="C5" s="45"/>
      <c r="D5" s="39"/>
      <c r="E5" s="13">
        <f>IF(C5=0,0,(C5-'NOV 26'!C5)/'NOV 26'!C5)</f>
        <v>0</v>
      </c>
      <c r="F5" s="22"/>
    </row>
    <row r="6" spans="1:11" s="17" customFormat="1" ht="20.100000000000001" customHeight="1" x14ac:dyDescent="0.2">
      <c r="A6" s="65"/>
      <c r="B6" s="11" t="s">
        <v>6</v>
      </c>
      <c r="C6" s="45"/>
      <c r="D6" s="39"/>
      <c r="E6" s="13">
        <f>IF(C6=0,0,(C6-'NOV 26'!C6)/'NOV 26'!C6)</f>
        <v>0</v>
      </c>
      <c r="F6" s="22"/>
    </row>
    <row r="7" spans="1:11" s="17" customFormat="1" ht="20.100000000000001" customHeight="1" x14ac:dyDescent="0.2">
      <c r="A7" s="65"/>
      <c r="B7" s="11" t="s">
        <v>7</v>
      </c>
      <c r="C7" s="45"/>
      <c r="D7" s="39"/>
      <c r="E7" s="13">
        <f>IF(C7=0,0,(C7-'NOV 26'!C7)/'NOV 26'!C7)</f>
        <v>0</v>
      </c>
      <c r="F7" s="22"/>
    </row>
    <row r="8" spans="1:11" s="17" customFormat="1" ht="20.100000000000001" customHeight="1" x14ac:dyDescent="0.2">
      <c r="A8" s="65"/>
      <c r="B8" s="11" t="s">
        <v>8</v>
      </c>
      <c r="C8" s="45"/>
      <c r="D8" s="39"/>
      <c r="E8" s="13">
        <f>IF(C8=0,0,(C8-'NOV 26'!C8)/'NOV 26'!C8)</f>
        <v>0</v>
      </c>
      <c r="F8" s="22"/>
    </row>
    <row r="9" spans="1:11" s="17" customFormat="1" ht="20.100000000000001" customHeight="1" x14ac:dyDescent="0.2">
      <c r="A9" s="65"/>
      <c r="B9" s="11" t="s">
        <v>9</v>
      </c>
      <c r="C9" s="45"/>
      <c r="D9" s="39"/>
      <c r="E9" s="13">
        <f>IF(C9=0,0,(C9-'NOV 26'!C9)/'NOV 26'!C9)</f>
        <v>0</v>
      </c>
      <c r="F9" s="22"/>
    </row>
    <row r="10" spans="1:11" s="17" customFormat="1" ht="20.100000000000001" customHeight="1" x14ac:dyDescent="0.2">
      <c r="A10" s="65"/>
      <c r="B10" s="11" t="s">
        <v>10</v>
      </c>
      <c r="C10"/>
      <c r="D10" s="39"/>
      <c r="E10" s="13">
        <f>IF(C10=0,0,(C10-'NOV 26'!C10)/'NOV 26'!C10)</f>
        <v>0</v>
      </c>
      <c r="F10" s="22"/>
    </row>
    <row r="11" spans="1:11" s="8" customFormat="1" ht="20.100000000000001" customHeight="1" x14ac:dyDescent="0.2">
      <c r="A11" s="66" t="s">
        <v>18</v>
      </c>
      <c r="B11" s="67"/>
      <c r="C11" s="44">
        <f>SUM(C3:C10)</f>
        <v>0</v>
      </c>
      <c r="D11" s="14">
        <f>SUM(D3:D10)</f>
        <v>0</v>
      </c>
      <c r="E11" s="15">
        <f>IF(C11=0,0,(C11-'NOV 26'!C11)/'NOV 26'!C11)</f>
        <v>0</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c r="D16" s="38"/>
      <c r="E16" s="38"/>
      <c r="F16" s="38"/>
      <c r="G16" s="38"/>
      <c r="H16" s="38"/>
      <c r="I16" s="38"/>
      <c r="J16" s="46"/>
      <c r="K16" s="48">
        <f>J16/'ABS Estimated Population'!D3</f>
        <v>0</v>
      </c>
    </row>
    <row r="17" spans="1:12" s="17" customFormat="1" ht="20.100000000000001" customHeight="1" x14ac:dyDescent="0.2">
      <c r="A17" s="65"/>
      <c r="B17" s="11" t="s">
        <v>4</v>
      </c>
      <c r="C17" s="38"/>
      <c r="D17" s="38"/>
      <c r="E17" s="38"/>
      <c r="F17" s="38"/>
      <c r="G17" s="38"/>
      <c r="H17" s="38"/>
      <c r="I17" s="38"/>
      <c r="J17" s="46"/>
      <c r="K17" s="48">
        <f>J17/'ABS Estimated Population'!D4</f>
        <v>0</v>
      </c>
    </row>
    <row r="18" spans="1:12" s="17" customFormat="1" ht="20.100000000000001" customHeight="1" x14ac:dyDescent="0.2">
      <c r="A18" s="65"/>
      <c r="B18" s="11" t="s">
        <v>5</v>
      </c>
      <c r="C18" s="38"/>
      <c r="D18" s="38"/>
      <c r="E18" s="38"/>
      <c r="F18" s="38"/>
      <c r="G18" s="38"/>
      <c r="H18" s="38"/>
      <c r="I18" s="38"/>
      <c r="J18" s="46"/>
      <c r="K18" s="48">
        <f>J18/'ABS Estimated Population'!D5</f>
        <v>0</v>
      </c>
    </row>
    <row r="19" spans="1:12" s="17" customFormat="1" ht="20.100000000000001" customHeight="1" x14ac:dyDescent="0.2">
      <c r="A19" s="65"/>
      <c r="B19" s="11" t="s">
        <v>6</v>
      </c>
      <c r="C19" s="38"/>
      <c r="D19" s="38"/>
      <c r="E19" s="38"/>
      <c r="F19" s="38"/>
      <c r="G19" s="38"/>
      <c r="H19" s="38"/>
      <c r="I19" s="38"/>
      <c r="J19" s="46"/>
      <c r="K19" s="48">
        <f>J19/'ABS Estimated Population'!D6</f>
        <v>0</v>
      </c>
    </row>
    <row r="20" spans="1:12" s="17" customFormat="1" ht="20.100000000000001" customHeight="1" x14ac:dyDescent="0.2">
      <c r="A20" s="65"/>
      <c r="B20" s="11" t="s">
        <v>7</v>
      </c>
      <c r="C20" s="38"/>
      <c r="D20" s="38"/>
      <c r="E20" s="38"/>
      <c r="F20" s="38"/>
      <c r="G20" s="38"/>
      <c r="H20" s="38"/>
      <c r="I20" s="38"/>
      <c r="J20" s="46"/>
      <c r="K20" s="48">
        <f>J20/'ABS Estimated Population'!D7</f>
        <v>0</v>
      </c>
    </row>
    <row r="21" spans="1:12" s="17" customFormat="1" ht="20.100000000000001" customHeight="1" x14ac:dyDescent="0.2">
      <c r="A21" s="65"/>
      <c r="B21" s="11" t="s">
        <v>8</v>
      </c>
      <c r="C21" s="38"/>
      <c r="D21" s="38"/>
      <c r="E21" s="38"/>
      <c r="F21" s="38"/>
      <c r="G21" s="38"/>
      <c r="H21" s="38"/>
      <c r="I21" s="38"/>
      <c r="J21" s="46"/>
      <c r="K21" s="48">
        <f>J21/'ABS Estimated Population'!D8</f>
        <v>0</v>
      </c>
    </row>
    <row r="22" spans="1:12" s="17" customFormat="1" ht="20.100000000000001" customHeight="1" x14ac:dyDescent="0.2">
      <c r="A22" s="65"/>
      <c r="B22" s="11" t="s">
        <v>9</v>
      </c>
      <c r="C22" s="38"/>
      <c r="D22" s="38"/>
      <c r="E22" s="38"/>
      <c r="F22" s="38"/>
      <c r="G22" s="38"/>
      <c r="H22" s="38"/>
      <c r="I22" s="38"/>
      <c r="J22" s="46"/>
      <c r="K22" s="48">
        <f>J22/'ABS Estimated Population'!D9</f>
        <v>0</v>
      </c>
    </row>
    <row r="23" spans="1:12" s="17" customFormat="1" ht="20.100000000000001" customHeight="1" x14ac:dyDescent="0.2">
      <c r="A23" s="65"/>
      <c r="B23" s="11" t="s">
        <v>10</v>
      </c>
      <c r="C23" s="38"/>
      <c r="D23" s="38"/>
      <c r="E23" s="38"/>
      <c r="F23" s="38"/>
      <c r="G23" s="38"/>
      <c r="H23" s="38"/>
      <c r="I23" s="38"/>
      <c r="J23" s="46"/>
      <c r="K23" s="48">
        <f>J23/'ABS Estimated Population'!D10</f>
        <v>0</v>
      </c>
    </row>
    <row r="24" spans="1:12" s="17" customFormat="1" ht="20.100000000000001" customHeight="1" x14ac:dyDescent="0.2">
      <c r="A24" s="66" t="s">
        <v>18</v>
      </c>
      <c r="B24" s="67"/>
      <c r="C24" s="44">
        <f t="shared" ref="C24:J24" si="0">SUM(C16:C23)</f>
        <v>0</v>
      </c>
      <c r="D24" s="44">
        <f t="shared" si="0"/>
        <v>0</v>
      </c>
      <c r="E24" s="44">
        <f t="shared" si="0"/>
        <v>0</v>
      </c>
      <c r="F24" s="44">
        <f t="shared" si="0"/>
        <v>0</v>
      </c>
      <c r="G24" s="44">
        <f t="shared" si="0"/>
        <v>0</v>
      </c>
      <c r="H24" s="44">
        <f t="shared" si="0"/>
        <v>0</v>
      </c>
      <c r="I24" s="44">
        <f t="shared" si="0"/>
        <v>0</v>
      </c>
      <c r="J24" s="44">
        <f t="shared" si="0"/>
        <v>0</v>
      </c>
      <c r="K24" s="49">
        <f>J24/'ABS Estimated Population'!D11</f>
        <v>0</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c r="D29" s="38"/>
      <c r="E29" s="38"/>
      <c r="F29" s="38"/>
      <c r="G29" s="38"/>
      <c r="H29" s="38"/>
      <c r="I29" s="38"/>
      <c r="J29" s="38"/>
      <c r="K29" s="48">
        <f>J29/'ABS Estimated Population'!C3</f>
        <v>0</v>
      </c>
      <c r="L29" s="23"/>
    </row>
    <row r="30" spans="1:12" s="17" customFormat="1" ht="20.100000000000001" customHeight="1" x14ac:dyDescent="0.2">
      <c r="A30" s="74"/>
      <c r="B30" s="11" t="s">
        <v>4</v>
      </c>
      <c r="C30" s="12"/>
      <c r="D30" s="38"/>
      <c r="E30" s="38"/>
      <c r="F30" s="38"/>
      <c r="G30" s="38"/>
      <c r="H30" s="38"/>
      <c r="I30" s="38"/>
      <c r="J30" s="38"/>
      <c r="K30" s="48">
        <f>J30/'ABS Estimated Population'!C4</f>
        <v>0</v>
      </c>
      <c r="L30" s="23"/>
    </row>
    <row r="31" spans="1:12" s="17" customFormat="1" ht="20.100000000000001" customHeight="1" x14ac:dyDescent="0.2">
      <c r="A31" s="74"/>
      <c r="B31" s="11" t="s">
        <v>5</v>
      </c>
      <c r="C31" s="12"/>
      <c r="D31" s="38"/>
      <c r="E31" s="38"/>
      <c r="F31" s="38"/>
      <c r="G31" s="38"/>
      <c r="H31" s="38"/>
      <c r="I31" s="38"/>
      <c r="J31" s="38"/>
      <c r="K31" s="48">
        <f>J31/'ABS Estimated Population'!C5</f>
        <v>0</v>
      </c>
      <c r="L31" s="23"/>
    </row>
    <row r="32" spans="1:12" s="17" customFormat="1" ht="20.100000000000001" customHeight="1" x14ac:dyDescent="0.2">
      <c r="A32" s="74"/>
      <c r="B32" s="11" t="s">
        <v>6</v>
      </c>
      <c r="C32" s="12"/>
      <c r="D32" s="38"/>
      <c r="E32" s="38"/>
      <c r="F32" s="38"/>
      <c r="G32" s="38"/>
      <c r="H32" s="38"/>
      <c r="I32" s="38"/>
      <c r="J32" s="38"/>
      <c r="K32" s="48">
        <f>J32/'ABS Estimated Population'!C6</f>
        <v>0</v>
      </c>
      <c r="L32" s="23"/>
    </row>
    <row r="33" spans="1:14" s="17" customFormat="1" ht="20.100000000000001" customHeight="1" x14ac:dyDescent="0.2">
      <c r="A33" s="74"/>
      <c r="B33" s="11" t="s">
        <v>7</v>
      </c>
      <c r="C33" s="12"/>
      <c r="D33" s="38"/>
      <c r="E33" s="38"/>
      <c r="F33" s="38"/>
      <c r="G33" s="38"/>
      <c r="H33" s="38"/>
      <c r="I33" s="38"/>
      <c r="J33" s="38"/>
      <c r="K33" s="48">
        <f>J33/'ABS Estimated Population'!C7</f>
        <v>0</v>
      </c>
      <c r="L33" s="23"/>
    </row>
    <row r="34" spans="1:14" s="17" customFormat="1" ht="20.100000000000001" customHeight="1" x14ac:dyDescent="0.2">
      <c r="A34" s="74"/>
      <c r="B34" s="11" t="s">
        <v>8</v>
      </c>
      <c r="C34" s="12"/>
      <c r="D34" s="38"/>
      <c r="E34" s="38"/>
      <c r="F34" s="38"/>
      <c r="G34" s="38"/>
      <c r="H34" s="38"/>
      <c r="I34" s="38"/>
      <c r="J34" s="38"/>
      <c r="K34" s="48">
        <f>J34/'ABS Estimated Population'!C8</f>
        <v>0</v>
      </c>
      <c r="L34" s="23"/>
    </row>
    <row r="35" spans="1:14" s="17" customFormat="1" ht="20.100000000000001" customHeight="1" x14ac:dyDescent="0.2">
      <c r="A35" s="74"/>
      <c r="B35" s="11" t="s">
        <v>9</v>
      </c>
      <c r="C35" s="12"/>
      <c r="D35" s="38"/>
      <c r="E35" s="38"/>
      <c r="F35" s="38"/>
      <c r="G35" s="38"/>
      <c r="H35" s="38"/>
      <c r="I35" s="38"/>
      <c r="J35" s="38"/>
      <c r="K35" s="48">
        <f>J35/'ABS Estimated Population'!C9</f>
        <v>0</v>
      </c>
      <c r="L35" s="23"/>
    </row>
    <row r="36" spans="1:14" s="17" customFormat="1" ht="20.100000000000001" customHeight="1" x14ac:dyDescent="0.2">
      <c r="A36" s="74"/>
      <c r="B36" s="11" t="s">
        <v>10</v>
      </c>
      <c r="C36" s="12"/>
      <c r="D36" s="38"/>
      <c r="E36" s="38"/>
      <c r="F36" s="38"/>
      <c r="G36" s="38"/>
      <c r="H36" s="38"/>
      <c r="I36" s="38"/>
      <c r="J36" s="38"/>
      <c r="K36" s="48">
        <f>J36/'ABS Estimated Population'!C10</f>
        <v>0</v>
      </c>
      <c r="L36" s="23"/>
    </row>
    <row r="37" spans="1:14" s="17" customFormat="1" ht="20.100000000000001" customHeight="1" x14ac:dyDescent="0.2">
      <c r="A37" s="66" t="s">
        <v>18</v>
      </c>
      <c r="B37" s="67"/>
      <c r="C37" s="44">
        <f>SUM(C29:C36)</f>
        <v>0</v>
      </c>
      <c r="D37" s="44">
        <f t="shared" ref="D37:J37" si="1">SUM(D29:D36)</f>
        <v>0</v>
      </c>
      <c r="E37" s="44">
        <f t="shared" si="1"/>
        <v>0</v>
      </c>
      <c r="F37" s="44">
        <f t="shared" si="1"/>
        <v>0</v>
      </c>
      <c r="G37" s="44">
        <f t="shared" si="1"/>
        <v>0</v>
      </c>
      <c r="H37" s="44">
        <f t="shared" si="1"/>
        <v>0</v>
      </c>
      <c r="I37" s="44">
        <f t="shared" si="1"/>
        <v>0</v>
      </c>
      <c r="J37" s="44">
        <f t="shared" si="1"/>
        <v>0</v>
      </c>
      <c r="K37" s="42">
        <f>J37/'ABS Estimated Population'!C11</f>
        <v>0</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3"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40</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6:K46"/>
    <mergeCell ref="A27:B28"/>
    <mergeCell ref="A29:A36"/>
    <mergeCell ref="A37:B37"/>
    <mergeCell ref="A39:K39"/>
    <mergeCell ref="A40:K41"/>
    <mergeCell ref="A43:K44"/>
    <mergeCell ref="A42:K42"/>
    <mergeCell ref="A45:K45"/>
    <mergeCell ref="C1:E1"/>
    <mergeCell ref="C14:K14"/>
    <mergeCell ref="C27:K27"/>
    <mergeCell ref="A1:B2"/>
    <mergeCell ref="A14:B15"/>
    <mergeCell ref="A16:A23"/>
    <mergeCell ref="A24:B24"/>
    <mergeCell ref="A3:A10"/>
    <mergeCell ref="A11:B11"/>
  </mergeCells>
  <phoneticPr fontId="6" type="noConversion"/>
  <pageMargins left="0.74803149606299213" right="0.74803149606299213" top="0.98425196850393704" bottom="0.98425196850393704" header="0.51181102362204722" footer="0.51181102362204722"/>
  <pageSetup paperSize="9" scale="65" orientation="portrait" r:id="rId1"/>
  <headerFooter alignWithMargins="0">
    <oddHeader>&amp;C&amp;"Aptos"&amp;12&amp;KFF0000 OFFICIAL&amp;1#_x000D_&amp;"Arialri"&amp;10&amp;K000000&amp;"Arial,Bold"The Australian Organ Donor  Register
Legally Valid Consent Registrations (Including Intent Registrations of 16 &amp; 17 year olds) as at 
&amp;14 &amp;KFF000031/12/20**</oddHeader>
    <oddFooter>&amp;C_x000D_&amp;1#&amp;"Aptos"&amp;12&amp;KFF0000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40D37-72E7-46FD-A2E2-CFE257819023}">
  <sheetPr>
    <pageSetUpPr fitToPage="1"/>
  </sheetPr>
  <dimension ref="A1:J38"/>
  <sheetViews>
    <sheetView zoomScaleNormal="100" workbookViewId="0">
      <selection activeCell="F16" sqref="F16"/>
    </sheetView>
  </sheetViews>
  <sheetFormatPr defaultColWidth="12.7109375" defaultRowHeight="20.100000000000001" customHeight="1" x14ac:dyDescent="0.2"/>
  <cols>
    <col min="1" max="81" width="20.7109375" style="27" customWidth="1"/>
    <col min="82" max="16384" width="12.7109375" style="27"/>
  </cols>
  <sheetData>
    <row r="1" spans="1:10" ht="50.1" customHeight="1" x14ac:dyDescent="0.2">
      <c r="A1" s="33"/>
      <c r="B1" s="85" t="s">
        <v>42</v>
      </c>
      <c r="C1" s="86"/>
      <c r="D1" s="86"/>
      <c r="E1" s="87"/>
      <c r="F1" s="33"/>
      <c r="G1" s="32"/>
      <c r="H1" s="32"/>
    </row>
    <row r="2" spans="1:10" ht="20.100000000000001" customHeight="1" x14ac:dyDescent="0.2">
      <c r="B2" s="35" t="s">
        <v>24</v>
      </c>
      <c r="C2" s="34" t="s">
        <v>0</v>
      </c>
      <c r="D2" s="34" t="s">
        <v>1</v>
      </c>
      <c r="E2" s="36" t="s">
        <v>2</v>
      </c>
      <c r="F2" s="28"/>
    </row>
    <row r="3" spans="1:10" ht="20.100000000000001" customHeight="1" x14ac:dyDescent="0.2">
      <c r="B3" s="37" t="s">
        <v>3</v>
      </c>
      <c r="C3" s="59">
        <v>3453225</v>
      </c>
      <c r="D3" s="59">
        <v>3543818</v>
      </c>
      <c r="E3" s="47">
        <f>SUM(C3:D3)</f>
        <v>6997043</v>
      </c>
    </row>
    <row r="4" spans="1:10" ht="20.100000000000001" customHeight="1" x14ac:dyDescent="0.2">
      <c r="B4" s="37" t="s">
        <v>4</v>
      </c>
      <c r="C4" s="59">
        <v>2819062</v>
      </c>
      <c r="D4" s="59">
        <v>2945263</v>
      </c>
      <c r="E4" s="47">
        <f t="shared" ref="E4:E11" si="0">SUM(C4:D4)</f>
        <v>5764325</v>
      </c>
    </row>
    <row r="5" spans="1:10" ht="20.100000000000001" customHeight="1" x14ac:dyDescent="0.2">
      <c r="B5" s="37" t="s">
        <v>5</v>
      </c>
      <c r="C5" s="59">
        <v>2255501</v>
      </c>
      <c r="D5" s="59">
        <v>2338002</v>
      </c>
      <c r="E5" s="47">
        <f t="shared" si="0"/>
        <v>4593503</v>
      </c>
    </row>
    <row r="6" spans="1:10" ht="20.100000000000001" customHeight="1" x14ac:dyDescent="0.2">
      <c r="B6" s="37" t="s">
        <v>6</v>
      </c>
      <c r="C6" s="59">
        <v>770271</v>
      </c>
      <c r="D6" s="59">
        <v>799159</v>
      </c>
      <c r="E6" s="47">
        <f t="shared" si="0"/>
        <v>1569430</v>
      </c>
    </row>
    <row r="7" spans="1:10" ht="20.100000000000001" customHeight="1" x14ac:dyDescent="0.2">
      <c r="B7" s="37" t="s">
        <v>7</v>
      </c>
      <c r="C7" s="59">
        <v>1232759</v>
      </c>
      <c r="D7" s="59">
        <v>1228894</v>
      </c>
      <c r="E7" s="47">
        <f t="shared" si="0"/>
        <v>2461653</v>
      </c>
    </row>
    <row r="8" spans="1:10" ht="20.100000000000001" customHeight="1" x14ac:dyDescent="0.2">
      <c r="B8" s="37" t="s">
        <v>8</v>
      </c>
      <c r="C8" s="59">
        <v>234628</v>
      </c>
      <c r="D8" s="59">
        <v>242716</v>
      </c>
      <c r="E8" s="47">
        <f t="shared" si="0"/>
        <v>477344</v>
      </c>
    </row>
    <row r="9" spans="1:10" ht="20.100000000000001" customHeight="1" x14ac:dyDescent="0.2">
      <c r="B9" s="37" t="s">
        <v>9</v>
      </c>
      <c r="C9" s="59">
        <v>106943</v>
      </c>
      <c r="D9" s="59">
        <v>100647</v>
      </c>
      <c r="E9" s="47">
        <f t="shared" si="0"/>
        <v>207590</v>
      </c>
    </row>
    <row r="10" spans="1:10" ht="20.100000000000001" customHeight="1" x14ac:dyDescent="0.2">
      <c r="B10" s="37" t="s">
        <v>10</v>
      </c>
      <c r="C10" s="59">
        <v>192190</v>
      </c>
      <c r="D10" s="59">
        <v>203558</v>
      </c>
      <c r="E10" s="47">
        <f t="shared" si="0"/>
        <v>395748</v>
      </c>
    </row>
    <row r="11" spans="1:10" ht="20.100000000000001" customHeight="1" x14ac:dyDescent="0.2">
      <c r="B11" s="37" t="s">
        <v>2</v>
      </c>
      <c r="C11" s="40">
        <f>SUM(C3:C10)</f>
        <v>11064579</v>
      </c>
      <c r="D11" s="40">
        <f>SUM(D3:D10)</f>
        <v>11402057</v>
      </c>
      <c r="E11" s="47">
        <f t="shared" si="0"/>
        <v>22466636</v>
      </c>
    </row>
    <row r="12" spans="1:10" ht="20.100000000000001" customHeight="1" thickBot="1" x14ac:dyDescent="0.25">
      <c r="B12" s="88" t="s">
        <v>28</v>
      </c>
      <c r="C12" s="89"/>
      <c r="D12" s="89"/>
      <c r="E12" s="90"/>
    </row>
    <row r="15" spans="1:10" ht="20.100000000000001" customHeight="1" x14ac:dyDescent="0.2">
      <c r="B15" s="53" t="s">
        <v>38</v>
      </c>
      <c r="C15" s="58"/>
      <c r="D15" s="54"/>
      <c r="E15" s="31"/>
      <c r="F15" s="31"/>
      <c r="G15" s="31"/>
      <c r="H15" s="31"/>
      <c r="I15" s="31"/>
      <c r="J15" s="31"/>
    </row>
    <row r="16" spans="1:10" ht="11.85" customHeight="1" x14ac:dyDescent="0.2">
      <c r="B16" s="50" t="s">
        <v>31</v>
      </c>
      <c r="D16" s="51"/>
      <c r="E16" s="31"/>
      <c r="F16" s="31"/>
      <c r="G16" s="31"/>
      <c r="H16" s="31"/>
      <c r="I16" s="31"/>
      <c r="J16" s="31"/>
    </row>
    <row r="17" spans="2:10" ht="11.85" customHeight="1" x14ac:dyDescent="0.2">
      <c r="B17" s="55" t="s">
        <v>32</v>
      </c>
      <c r="D17" s="51"/>
      <c r="E17" s="30"/>
      <c r="F17" s="31"/>
      <c r="G17" s="31"/>
      <c r="H17" s="31"/>
      <c r="I17" s="31"/>
      <c r="J17" s="31"/>
    </row>
    <row r="18" spans="2:10" ht="11.85" customHeight="1" x14ac:dyDescent="0.2">
      <c r="B18" s="55" t="s">
        <v>33</v>
      </c>
      <c r="D18" s="51"/>
      <c r="E18" s="30"/>
      <c r="F18" s="31"/>
      <c r="G18" s="31"/>
      <c r="H18" s="31"/>
      <c r="I18" s="31"/>
      <c r="J18" s="31"/>
    </row>
    <row r="19" spans="2:10" ht="11.85" customHeight="1" x14ac:dyDescent="0.2">
      <c r="B19" s="55" t="s">
        <v>34</v>
      </c>
      <c r="D19" s="51"/>
      <c r="E19" s="30"/>
      <c r="F19" s="31"/>
      <c r="G19" s="31"/>
      <c r="H19" s="31"/>
      <c r="I19" s="31"/>
      <c r="J19" s="31"/>
    </row>
    <row r="20" spans="2:10" ht="11.85" customHeight="1" x14ac:dyDescent="0.2">
      <c r="B20" s="55" t="s">
        <v>35</v>
      </c>
      <c r="D20" s="51"/>
      <c r="E20" s="30"/>
      <c r="F20" s="31"/>
      <c r="G20" s="31"/>
      <c r="H20" s="31"/>
      <c r="I20" s="31"/>
      <c r="J20" s="31"/>
    </row>
    <row r="21" spans="2:10" ht="11.85" customHeight="1" x14ac:dyDescent="0.2">
      <c r="B21" s="55" t="s">
        <v>36</v>
      </c>
      <c r="D21" s="51"/>
      <c r="E21" s="30"/>
      <c r="F21" s="31"/>
      <c r="G21" s="31"/>
      <c r="H21" s="31"/>
      <c r="I21" s="31"/>
      <c r="J21" s="31"/>
    </row>
    <row r="22" spans="2:10" ht="11.85" customHeight="1" x14ac:dyDescent="0.2">
      <c r="B22" s="56" t="s">
        <v>37</v>
      </c>
      <c r="C22" s="57"/>
      <c r="D22" s="52"/>
      <c r="E22" s="30"/>
      <c r="F22" s="31"/>
      <c r="G22" s="31"/>
      <c r="H22" s="31"/>
      <c r="I22" s="31"/>
      <c r="J22" s="31"/>
    </row>
    <row r="23" spans="2:10" ht="20.100000000000001" customHeight="1" x14ac:dyDescent="0.2">
      <c r="C23" s="31"/>
      <c r="D23" s="29"/>
      <c r="E23" s="30"/>
      <c r="F23" s="31"/>
      <c r="G23" s="31"/>
      <c r="H23" s="31"/>
      <c r="I23" s="31"/>
      <c r="J23" s="31"/>
    </row>
    <row r="24" spans="2:10" ht="20.100000000000001" customHeight="1" x14ac:dyDescent="0.2">
      <c r="D24" s="29"/>
      <c r="E24" s="30"/>
    </row>
    <row r="30" spans="2:10" ht="20.100000000000001" customHeight="1" x14ac:dyDescent="0.2">
      <c r="C30" s="31"/>
      <c r="D30" s="31"/>
      <c r="E30" s="31"/>
      <c r="F30" s="31"/>
      <c r="G30" s="31"/>
      <c r="H30" s="31"/>
      <c r="I30" s="31"/>
      <c r="J30" s="31"/>
    </row>
    <row r="31" spans="2:10" ht="20.100000000000001" customHeight="1" x14ac:dyDescent="0.2">
      <c r="C31" s="31"/>
      <c r="D31" s="31"/>
      <c r="E31" s="31"/>
      <c r="F31" s="31"/>
      <c r="G31" s="31"/>
      <c r="H31" s="31"/>
      <c r="I31" s="31"/>
      <c r="J31" s="31"/>
    </row>
    <row r="32" spans="2:10" ht="20.100000000000001" customHeight="1" x14ac:dyDescent="0.2">
      <c r="C32" s="31"/>
      <c r="D32" s="31"/>
      <c r="E32" s="31"/>
      <c r="F32" s="31"/>
      <c r="G32" s="31"/>
      <c r="H32" s="31"/>
      <c r="I32" s="31"/>
      <c r="J32" s="31"/>
    </row>
    <row r="33" spans="3:10" ht="20.100000000000001" customHeight="1" x14ac:dyDescent="0.2">
      <c r="C33" s="31"/>
      <c r="D33" s="31"/>
      <c r="E33" s="31"/>
      <c r="F33" s="31"/>
      <c r="G33" s="31"/>
      <c r="H33" s="31"/>
      <c r="I33" s="31"/>
      <c r="J33" s="31"/>
    </row>
    <row r="34" spans="3:10" ht="20.100000000000001" customHeight="1" x14ac:dyDescent="0.2">
      <c r="C34" s="31"/>
      <c r="D34" s="31"/>
      <c r="E34" s="31"/>
      <c r="F34" s="31"/>
      <c r="G34" s="31"/>
      <c r="H34" s="31"/>
      <c r="I34" s="31"/>
      <c r="J34" s="31"/>
    </row>
    <row r="35" spans="3:10" ht="20.100000000000001" customHeight="1" x14ac:dyDescent="0.2">
      <c r="C35" s="31"/>
      <c r="D35" s="31"/>
      <c r="E35" s="31"/>
      <c r="F35" s="31"/>
      <c r="G35" s="31"/>
      <c r="H35" s="31"/>
      <c r="I35" s="31"/>
      <c r="J35" s="31"/>
    </row>
    <row r="36" spans="3:10" ht="20.100000000000001" customHeight="1" x14ac:dyDescent="0.2">
      <c r="C36" s="31"/>
      <c r="D36" s="31"/>
      <c r="E36" s="31"/>
      <c r="F36" s="31"/>
      <c r="G36" s="31"/>
      <c r="H36" s="31"/>
      <c r="I36" s="31"/>
      <c r="J36" s="31"/>
    </row>
    <row r="37" spans="3:10" ht="20.100000000000001" customHeight="1" x14ac:dyDescent="0.2">
      <c r="C37" s="31"/>
      <c r="D37" s="31"/>
      <c r="E37" s="31"/>
      <c r="F37" s="31"/>
      <c r="G37" s="31"/>
      <c r="H37" s="31"/>
      <c r="I37" s="31"/>
      <c r="J37" s="31"/>
    </row>
    <row r="38" spans="3:10" ht="20.100000000000001" customHeight="1" x14ac:dyDescent="0.2">
      <c r="C38" s="31"/>
      <c r="D38" s="31"/>
      <c r="E38" s="31"/>
      <c r="F38" s="31"/>
      <c r="G38" s="31"/>
      <c r="H38" s="31"/>
      <c r="I38" s="31"/>
      <c r="J38" s="31"/>
    </row>
  </sheetData>
  <mergeCells count="2">
    <mergeCell ref="B1:E1"/>
    <mergeCell ref="B12:E12"/>
  </mergeCells>
  <phoneticPr fontId="6" type="noConversion"/>
  <pageMargins left="0.75" right="0.75" top="1" bottom="1" header="0.5" footer="0.5"/>
  <pageSetup paperSize="9" orientation="landscape" r:id="rId1"/>
  <headerFooter alignWithMargins="0">
    <oddHeader>&amp;C&amp;"Aptos"&amp;12&amp;KFF0000 OFFICIAL&amp;1#_x000D_&amp;"Arialri"&amp;10&amp;K000000&amp;"Arial,Bold"The Australian Organ Donor  Register
Legally Valid Consent Registrations (Including Intent Registrations of 16 &amp; 17 year olds)</oddHeader>
    <oddFooter>&amp;C_x000D_&amp;1#&amp;"Aptos"&amp;12&amp;KFF0000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4CE4D-17D5-4DB0-9D44-EBCDE0605B3F}">
  <sheetPr>
    <pageSetUpPr fitToPage="1"/>
  </sheetPr>
  <dimension ref="A1:J38"/>
  <sheetViews>
    <sheetView zoomScaleNormal="100" zoomScalePageLayoutView="130" workbookViewId="0">
      <selection activeCell="J16" sqref="J16"/>
    </sheetView>
  </sheetViews>
  <sheetFormatPr defaultRowHeight="12.75" x14ac:dyDescent="0.2"/>
  <cols>
    <col min="1" max="2" width="11.140625" style="6" customWidth="1"/>
  </cols>
  <sheetData>
    <row r="1" spans="1:8" x14ac:dyDescent="0.2">
      <c r="A1" s="91" t="s">
        <v>41</v>
      </c>
      <c r="B1" s="92"/>
      <c r="C1" s="92"/>
      <c r="D1" s="92"/>
      <c r="E1" s="92"/>
      <c r="F1" s="92"/>
      <c r="G1" s="92"/>
      <c r="H1" s="92"/>
    </row>
    <row r="2" spans="1:8" x14ac:dyDescent="0.2">
      <c r="A2" s="93"/>
      <c r="B2" s="93"/>
      <c r="C2" s="93"/>
      <c r="D2" s="93"/>
      <c r="E2" s="93"/>
      <c r="F2" s="93"/>
      <c r="G2" s="93"/>
      <c r="H2" s="93"/>
    </row>
    <row r="3" spans="1:8" x14ac:dyDescent="0.2">
      <c r="A3" s="45">
        <v>992053</v>
      </c>
      <c r="B3" s="2" t="s">
        <v>3</v>
      </c>
      <c r="C3" s="4"/>
      <c r="D3" s="1"/>
      <c r="E3" s="1"/>
      <c r="F3" s="1"/>
      <c r="G3" s="1"/>
      <c r="H3" s="1"/>
    </row>
    <row r="4" spans="1:8" x14ac:dyDescent="0.2">
      <c r="A4" s="45">
        <v>865059</v>
      </c>
      <c r="B4" s="2" t="s">
        <v>4</v>
      </c>
      <c r="C4" s="4"/>
      <c r="D4" s="1"/>
      <c r="E4" s="1"/>
      <c r="F4" s="1"/>
      <c r="G4" s="1"/>
      <c r="H4" s="1"/>
    </row>
    <row r="5" spans="1:8" x14ac:dyDescent="0.2">
      <c r="A5" s="45">
        <v>763996</v>
      </c>
      <c r="B5" s="2" t="s">
        <v>5</v>
      </c>
      <c r="C5" s="4"/>
      <c r="D5" s="1"/>
      <c r="E5" s="1"/>
      <c r="F5" s="1"/>
      <c r="G5" s="1"/>
      <c r="H5" s="1"/>
    </row>
    <row r="6" spans="1:8" x14ac:dyDescent="0.2">
      <c r="A6" s="45">
        <v>345276</v>
      </c>
      <c r="B6" s="2" t="s">
        <v>6</v>
      </c>
      <c r="C6" s="4"/>
      <c r="D6" s="1"/>
      <c r="E6" s="1"/>
      <c r="F6" s="1"/>
      <c r="G6" s="1"/>
      <c r="H6" s="1"/>
    </row>
    <row r="7" spans="1:8" x14ac:dyDescent="0.2">
      <c r="A7" s="45">
        <v>436408</v>
      </c>
      <c r="B7" s="2" t="s">
        <v>7</v>
      </c>
      <c r="C7" s="4"/>
      <c r="D7" s="1"/>
      <c r="E7" s="1"/>
      <c r="F7" s="1"/>
      <c r="G7" s="1"/>
      <c r="H7" s="1"/>
    </row>
    <row r="8" spans="1:8" x14ac:dyDescent="0.2">
      <c r="A8" s="45">
        <v>96646</v>
      </c>
      <c r="B8" s="2" t="s">
        <v>8</v>
      </c>
      <c r="C8" s="4"/>
      <c r="D8" s="1"/>
      <c r="E8" s="1"/>
      <c r="F8" s="1"/>
      <c r="G8" s="1"/>
      <c r="H8" s="1"/>
    </row>
    <row r="9" spans="1:8" x14ac:dyDescent="0.2">
      <c r="A9" s="45">
        <v>22810</v>
      </c>
      <c r="B9" s="2" t="s">
        <v>9</v>
      </c>
      <c r="C9" s="4"/>
      <c r="D9" s="1"/>
      <c r="E9" s="1"/>
      <c r="F9" s="1"/>
      <c r="G9" s="1"/>
      <c r="H9" s="1"/>
    </row>
    <row r="10" spans="1:8" x14ac:dyDescent="0.2">
      <c r="A10" s="45">
        <v>78868</v>
      </c>
      <c r="B10" s="2" t="s">
        <v>10</v>
      </c>
      <c r="C10" s="4"/>
      <c r="D10" s="1"/>
      <c r="E10" s="1"/>
      <c r="F10" s="1"/>
      <c r="G10" s="1"/>
      <c r="H10" s="1"/>
    </row>
    <row r="11" spans="1:8" x14ac:dyDescent="0.2">
      <c r="A11" s="41">
        <f>SUM(A3:A10)</f>
        <v>3601116</v>
      </c>
      <c r="B11" s="2" t="s">
        <v>2</v>
      </c>
      <c r="C11" s="4"/>
      <c r="D11" s="1"/>
      <c r="E11" s="3"/>
      <c r="F11" s="1"/>
      <c r="G11" s="1"/>
      <c r="H11" s="1"/>
    </row>
    <row r="17" spans="3:10" x14ac:dyDescent="0.2">
      <c r="C17" s="5"/>
      <c r="D17" s="5"/>
      <c r="E17" s="5"/>
      <c r="F17" s="5"/>
      <c r="G17" s="5"/>
      <c r="H17" s="5"/>
      <c r="I17" s="5"/>
      <c r="J17" s="5"/>
    </row>
    <row r="18" spans="3:10" x14ac:dyDescent="0.2">
      <c r="C18" s="5"/>
      <c r="D18" s="5"/>
      <c r="E18" s="5"/>
      <c r="F18" s="5"/>
      <c r="G18" s="5"/>
      <c r="H18" s="5"/>
      <c r="I18" s="5"/>
      <c r="J18" s="5"/>
    </row>
    <row r="19" spans="3:10" x14ac:dyDescent="0.2">
      <c r="C19" s="5"/>
      <c r="D19" s="5"/>
      <c r="E19" s="5"/>
      <c r="F19" s="5"/>
      <c r="G19" s="5"/>
      <c r="H19" s="5"/>
      <c r="I19" s="5"/>
      <c r="J19" s="5"/>
    </row>
    <row r="20" spans="3:10" x14ac:dyDescent="0.2">
      <c r="C20" s="5"/>
      <c r="D20" s="5"/>
      <c r="E20" s="5"/>
      <c r="F20" s="5"/>
      <c r="G20" s="5"/>
      <c r="H20" s="5"/>
      <c r="I20" s="5"/>
      <c r="J20" s="5"/>
    </row>
    <row r="21" spans="3:10" x14ac:dyDescent="0.2">
      <c r="C21" s="5"/>
      <c r="D21" s="5"/>
      <c r="E21" s="5"/>
      <c r="F21" s="5"/>
      <c r="G21" s="5"/>
      <c r="H21" s="5"/>
      <c r="I21" s="5"/>
      <c r="J21" s="5"/>
    </row>
    <row r="22" spans="3:10" x14ac:dyDescent="0.2">
      <c r="C22" s="5"/>
      <c r="D22" s="5"/>
      <c r="E22" s="5"/>
      <c r="F22" s="5"/>
      <c r="G22" s="5"/>
      <c r="H22" s="5"/>
      <c r="I22" s="5"/>
      <c r="J22" s="5"/>
    </row>
    <row r="23" spans="3:10" x14ac:dyDescent="0.2">
      <c r="C23" s="5"/>
      <c r="D23" s="5"/>
      <c r="E23" s="5"/>
      <c r="F23" s="5"/>
      <c r="G23" s="5"/>
      <c r="H23" s="5"/>
      <c r="I23" s="5"/>
      <c r="J23" s="5"/>
    </row>
    <row r="30" spans="3:10" x14ac:dyDescent="0.2">
      <c r="C30" s="5"/>
      <c r="D30" s="5"/>
      <c r="E30" s="5"/>
      <c r="F30" s="5"/>
      <c r="G30" s="5"/>
      <c r="H30" s="5"/>
      <c r="I30" s="5"/>
      <c r="J30" s="5"/>
    </row>
    <row r="31" spans="3:10" x14ac:dyDescent="0.2">
      <c r="C31" s="5"/>
      <c r="D31" s="5"/>
      <c r="E31" s="5"/>
      <c r="F31" s="5"/>
      <c r="G31" s="5"/>
      <c r="H31" s="5"/>
      <c r="I31" s="5"/>
      <c r="J31" s="5"/>
    </row>
    <row r="32" spans="3:10" x14ac:dyDescent="0.2">
      <c r="C32" s="5"/>
      <c r="D32" s="5"/>
      <c r="E32" s="5"/>
      <c r="F32" s="5"/>
      <c r="G32" s="5"/>
      <c r="H32" s="5"/>
      <c r="I32" s="5"/>
      <c r="J32" s="5"/>
    </row>
    <row r="33" spans="3:10" x14ac:dyDescent="0.2">
      <c r="C33" s="5"/>
      <c r="D33" s="5"/>
      <c r="E33" s="5"/>
      <c r="F33" s="5"/>
      <c r="G33" s="5"/>
      <c r="H33" s="5"/>
      <c r="I33" s="5"/>
      <c r="J33" s="5"/>
    </row>
    <row r="34" spans="3:10" x14ac:dyDescent="0.2">
      <c r="C34" s="5"/>
      <c r="D34" s="5"/>
      <c r="E34" s="5"/>
      <c r="F34" s="5"/>
      <c r="G34" s="5"/>
      <c r="H34" s="5"/>
      <c r="I34" s="5"/>
      <c r="J34" s="5"/>
    </row>
    <row r="35" spans="3:10" x14ac:dyDescent="0.2">
      <c r="C35" s="5"/>
      <c r="D35" s="5"/>
      <c r="E35" s="5"/>
      <c r="F35" s="5"/>
      <c r="G35" s="5"/>
      <c r="H35" s="5"/>
      <c r="I35" s="5"/>
      <c r="J35" s="5"/>
    </row>
    <row r="36" spans="3:10" x14ac:dyDescent="0.2">
      <c r="C36" s="5"/>
      <c r="D36" s="5"/>
      <c r="E36" s="5"/>
      <c r="F36" s="5"/>
      <c r="G36" s="5"/>
      <c r="H36" s="5"/>
      <c r="I36" s="5"/>
      <c r="J36" s="5"/>
    </row>
    <row r="37" spans="3:10" x14ac:dyDescent="0.2">
      <c r="C37" s="5"/>
      <c r="D37" s="5"/>
      <c r="E37" s="5"/>
      <c r="F37" s="5"/>
      <c r="G37" s="5"/>
      <c r="H37" s="5"/>
      <c r="I37" s="5"/>
      <c r="J37" s="5"/>
    </row>
    <row r="38" spans="3:10" x14ac:dyDescent="0.2">
      <c r="C38" s="5"/>
      <c r="D38" s="5"/>
      <c r="E38" s="5"/>
      <c r="F38" s="5"/>
      <c r="G38" s="5"/>
      <c r="H38" s="5"/>
      <c r="I38" s="5"/>
      <c r="J38" s="5"/>
    </row>
  </sheetData>
  <mergeCells count="1">
    <mergeCell ref="A1:H2"/>
  </mergeCells>
  <phoneticPr fontId="6" type="noConversion"/>
  <pageMargins left="0.75" right="0.75" top="1" bottom="1" header="0.5" footer="0.5"/>
  <pageSetup paperSize="9" orientation="portrait" r:id="rId1"/>
  <headerFooter alignWithMargins="0">
    <oddHeader>&amp;C&amp;"Aptos"&amp;12&amp;KFF0000 OFFICIAL&amp;1#_x000D_&amp;"Arialri"&amp;10&amp;K000000&amp;"Arial,Bold"The Australian Organ Donor  Register
Legally Valid Consent Registrations (Including Intent Registrations of 16 &amp; 17 year olds)</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D1E84-1BE8-49BB-A9E1-3865FAD989C5}">
  <sheetPr>
    <pageSetUpPr fitToPage="1"/>
  </sheetPr>
  <dimension ref="A1:N47"/>
  <sheetViews>
    <sheetView showRuler="0" view="pageLayout" zoomScaleNormal="100" workbookViewId="0">
      <selection activeCell="A47" sqref="A47"/>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0.100000000000001"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v>995302</v>
      </c>
      <c r="D3" s="39">
        <v>0.27539999999999998</v>
      </c>
      <c r="E3" s="13">
        <f>IF(C3=0,0,(C3-'JAN 26'!C3)/'JAN 26'!C3)</f>
        <v>1.4750924699849875E-3</v>
      </c>
      <c r="F3" s="22"/>
    </row>
    <row r="4" spans="1:11" s="17" customFormat="1" ht="20.100000000000001" customHeight="1" x14ac:dyDescent="0.2">
      <c r="A4" s="65"/>
      <c r="B4" s="11" t="s">
        <v>4</v>
      </c>
      <c r="C4" s="45">
        <v>868277</v>
      </c>
      <c r="D4" s="39">
        <v>0.24030000000000001</v>
      </c>
      <c r="E4" s="13">
        <f>IF(C4=0,0,(C4-'JAN 26'!C4)/'JAN 26'!C4)</f>
        <v>1.5722436135533629E-3</v>
      </c>
      <c r="F4" s="22"/>
    </row>
    <row r="5" spans="1:11" s="17" customFormat="1" ht="20.100000000000001" customHeight="1" x14ac:dyDescent="0.2">
      <c r="A5" s="65"/>
      <c r="B5" s="11" t="s">
        <v>5</v>
      </c>
      <c r="C5" s="45">
        <v>766947</v>
      </c>
      <c r="D5" s="39">
        <v>0.2122</v>
      </c>
      <c r="E5" s="13">
        <f>IF(C5=0,0,(C5-'JAN 26'!C5)/'JAN 26'!C5)</f>
        <v>1.7240771289413774E-3</v>
      </c>
      <c r="F5" s="22"/>
    </row>
    <row r="6" spans="1:11" s="17" customFormat="1" ht="20.100000000000001" customHeight="1" x14ac:dyDescent="0.2">
      <c r="A6" s="65"/>
      <c r="B6" s="11" t="s">
        <v>6</v>
      </c>
      <c r="C6" s="45">
        <v>346410</v>
      </c>
      <c r="D6" s="39">
        <v>9.5899999999999999E-2</v>
      </c>
      <c r="E6" s="13">
        <f>IF(C6=0,0,(C6-'JAN 26'!C6)/'JAN 26'!C6)</f>
        <v>1.2717865710899789E-3</v>
      </c>
      <c r="F6" s="22"/>
    </row>
    <row r="7" spans="1:11" s="17" customFormat="1" ht="20.100000000000001" customHeight="1" x14ac:dyDescent="0.2">
      <c r="A7" s="65"/>
      <c r="B7" s="11" t="s">
        <v>7</v>
      </c>
      <c r="C7" s="45">
        <v>437507</v>
      </c>
      <c r="D7" s="39">
        <v>0.1211</v>
      </c>
      <c r="E7" s="13">
        <f>IF(C7=0,0,(C7-'JAN 26'!C7)/'JAN 26'!C7)</f>
        <v>1.0135815349697069E-3</v>
      </c>
      <c r="F7" s="22"/>
    </row>
    <row r="8" spans="1:11" s="17" customFormat="1" ht="20.100000000000001" customHeight="1" x14ac:dyDescent="0.2">
      <c r="A8" s="65"/>
      <c r="B8" s="11" t="s">
        <v>8</v>
      </c>
      <c r="C8" s="45">
        <v>97038</v>
      </c>
      <c r="D8" s="39">
        <v>2.69E-2</v>
      </c>
      <c r="E8" s="13">
        <f>IF(C8=0,0,(C8-'JAN 26'!C8)/'JAN 26'!C8)</f>
        <v>1.7859908119547824E-3</v>
      </c>
      <c r="F8" s="22"/>
    </row>
    <row r="9" spans="1:11" s="17" customFormat="1" ht="20.100000000000001" customHeight="1" x14ac:dyDescent="0.2">
      <c r="A9" s="65"/>
      <c r="B9" s="11" t="s">
        <v>9</v>
      </c>
      <c r="C9" s="45">
        <v>22828</v>
      </c>
      <c r="D9" s="39">
        <v>6.3E-3</v>
      </c>
      <c r="E9" s="13">
        <f>IF(C9=0,0,(C9-'JAN 26'!C9)/'JAN 26'!C9)</f>
        <v>9.6465842322195918E-4</v>
      </c>
      <c r="F9" s="22"/>
    </row>
    <row r="10" spans="1:11" s="17" customFormat="1" ht="20.100000000000001" customHeight="1" x14ac:dyDescent="0.2">
      <c r="A10" s="65"/>
      <c r="B10" s="11" t="s">
        <v>10</v>
      </c>
      <c r="C10">
        <v>79145</v>
      </c>
      <c r="D10" s="39">
        <v>2.1899999999999999E-2</v>
      </c>
      <c r="E10" s="13">
        <f>IF(C10=0,0,(C10-'JAN 26'!C10)/'JAN 26'!C10)</f>
        <v>1.315772826760795E-3</v>
      </c>
      <c r="F10" s="22"/>
    </row>
    <row r="11" spans="1:11" s="8" customFormat="1" ht="20.100000000000001" customHeight="1" x14ac:dyDescent="0.2">
      <c r="A11" s="66" t="s">
        <v>18</v>
      </c>
      <c r="B11" s="67"/>
      <c r="C11" s="44">
        <f>SUM(C3:C10)</f>
        <v>3613454</v>
      </c>
      <c r="D11" s="14">
        <f>SUM(D3:D10)</f>
        <v>1</v>
      </c>
      <c r="E11" s="15">
        <f>IF(C11=0,0,(C11-'JAN 26'!C11)/'JAN 26'!C11)</f>
        <v>1.4774995198334425E-3</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v>421</v>
      </c>
      <c r="D16" s="38">
        <v>22418</v>
      </c>
      <c r="E16" s="38">
        <v>95315</v>
      </c>
      <c r="F16" s="38">
        <v>126658</v>
      </c>
      <c r="G16" s="38">
        <v>121419</v>
      </c>
      <c r="H16" s="38">
        <v>106317</v>
      </c>
      <c r="I16" s="38">
        <v>150416</v>
      </c>
      <c r="J16" s="46">
        <v>622964</v>
      </c>
      <c r="K16" s="48">
        <f>J16/'ABS Estimated Population'!D3</f>
        <v>0.17578893724226244</v>
      </c>
    </row>
    <row r="17" spans="1:12" s="17" customFormat="1" ht="20.100000000000001" customHeight="1" x14ac:dyDescent="0.2">
      <c r="A17" s="65"/>
      <c r="B17" s="11" t="s">
        <v>4</v>
      </c>
      <c r="C17" s="38">
        <v>430</v>
      </c>
      <c r="D17" s="38">
        <v>19907</v>
      </c>
      <c r="E17" s="38">
        <v>90191</v>
      </c>
      <c r="F17" s="38">
        <v>127447</v>
      </c>
      <c r="G17" s="38">
        <v>108077</v>
      </c>
      <c r="H17" s="38">
        <v>86373</v>
      </c>
      <c r="I17" s="38">
        <v>118104</v>
      </c>
      <c r="J17" s="46">
        <v>550529</v>
      </c>
      <c r="K17" s="48">
        <f>J17/'ABS Estimated Population'!D4</f>
        <v>0.18692014940601229</v>
      </c>
    </row>
    <row r="18" spans="1:12" s="17" customFormat="1" ht="20.100000000000001" customHeight="1" x14ac:dyDescent="0.2">
      <c r="A18" s="65"/>
      <c r="B18" s="11" t="s">
        <v>5</v>
      </c>
      <c r="C18" s="38">
        <v>397</v>
      </c>
      <c r="D18" s="38">
        <v>17717</v>
      </c>
      <c r="E18" s="38">
        <v>76915</v>
      </c>
      <c r="F18" s="38">
        <v>106469</v>
      </c>
      <c r="G18" s="38">
        <v>98438</v>
      </c>
      <c r="H18" s="38">
        <v>82639</v>
      </c>
      <c r="I18" s="38">
        <v>110763</v>
      </c>
      <c r="J18" s="46">
        <v>493338</v>
      </c>
      <c r="K18" s="48">
        <f>J18/'ABS Estimated Population'!D5</f>
        <v>0.21100837381661777</v>
      </c>
    </row>
    <row r="19" spans="1:12" s="17" customFormat="1" ht="20.100000000000001" customHeight="1" x14ac:dyDescent="0.2">
      <c r="A19" s="65"/>
      <c r="B19" s="11" t="s">
        <v>6</v>
      </c>
      <c r="C19" s="38">
        <v>2307</v>
      </c>
      <c r="D19" s="38">
        <v>7736</v>
      </c>
      <c r="E19" s="38">
        <v>34293</v>
      </c>
      <c r="F19" s="38">
        <v>41485</v>
      </c>
      <c r="G19" s="38">
        <v>35250</v>
      </c>
      <c r="H19" s="38">
        <v>33509</v>
      </c>
      <c r="I19" s="38">
        <v>55391</v>
      </c>
      <c r="J19" s="46">
        <v>209971</v>
      </c>
      <c r="K19" s="48">
        <f>J19/'ABS Estimated Population'!D6</f>
        <v>0.26273995537809119</v>
      </c>
    </row>
    <row r="20" spans="1:12" s="17" customFormat="1" ht="20.100000000000001" customHeight="1" x14ac:dyDescent="0.2">
      <c r="A20" s="65"/>
      <c r="B20" s="11" t="s">
        <v>7</v>
      </c>
      <c r="C20" s="38">
        <v>252</v>
      </c>
      <c r="D20" s="38">
        <v>7868</v>
      </c>
      <c r="E20" s="38">
        <v>37082</v>
      </c>
      <c r="F20" s="38">
        <v>63499</v>
      </c>
      <c r="G20" s="38">
        <v>54983</v>
      </c>
      <c r="H20" s="38">
        <v>46712</v>
      </c>
      <c r="I20" s="38">
        <v>63807</v>
      </c>
      <c r="J20" s="46">
        <v>274203</v>
      </c>
      <c r="K20" s="48">
        <f>J20/'ABS Estimated Population'!D7</f>
        <v>0.22312990379967679</v>
      </c>
    </row>
    <row r="21" spans="1:12" s="17" customFormat="1" ht="20.100000000000001" customHeight="1" x14ac:dyDescent="0.2">
      <c r="A21" s="65"/>
      <c r="B21" s="11" t="s">
        <v>8</v>
      </c>
      <c r="C21" s="38">
        <v>60</v>
      </c>
      <c r="D21" s="38">
        <v>1956</v>
      </c>
      <c r="E21" s="38">
        <v>8729</v>
      </c>
      <c r="F21" s="38">
        <v>12759</v>
      </c>
      <c r="G21" s="38">
        <v>11747</v>
      </c>
      <c r="H21" s="38">
        <v>11238</v>
      </c>
      <c r="I21" s="38">
        <v>16047</v>
      </c>
      <c r="J21" s="46">
        <v>62536</v>
      </c>
      <c r="K21" s="48">
        <f>J21/'ABS Estimated Population'!D8</f>
        <v>0.2576509171212446</v>
      </c>
    </row>
    <row r="22" spans="1:12" s="17" customFormat="1" ht="20.100000000000001" customHeight="1" x14ac:dyDescent="0.2">
      <c r="A22" s="65"/>
      <c r="B22" s="11" t="s">
        <v>9</v>
      </c>
      <c r="C22" s="38">
        <v>22</v>
      </c>
      <c r="D22" s="38">
        <v>494</v>
      </c>
      <c r="E22" s="38">
        <v>2837</v>
      </c>
      <c r="F22" s="38">
        <v>3987</v>
      </c>
      <c r="G22" s="38">
        <v>3046</v>
      </c>
      <c r="H22" s="38">
        <v>2373</v>
      </c>
      <c r="I22" s="38">
        <v>1976</v>
      </c>
      <c r="J22" s="46">
        <v>14735</v>
      </c>
      <c r="K22" s="48">
        <f>J22/'ABS Estimated Population'!D9</f>
        <v>0.14640277405188432</v>
      </c>
    </row>
    <row r="23" spans="1:12" s="17" customFormat="1" ht="20.100000000000001" customHeight="1" x14ac:dyDescent="0.2">
      <c r="A23" s="65"/>
      <c r="B23" s="11" t="s">
        <v>10</v>
      </c>
      <c r="C23" s="38">
        <v>53</v>
      </c>
      <c r="D23" s="38">
        <v>2054</v>
      </c>
      <c r="E23" s="38">
        <v>8893</v>
      </c>
      <c r="F23" s="38">
        <v>11907</v>
      </c>
      <c r="G23" s="38">
        <v>9584</v>
      </c>
      <c r="H23" s="38">
        <v>6843</v>
      </c>
      <c r="I23" s="38">
        <v>8907</v>
      </c>
      <c r="J23" s="46">
        <v>48241</v>
      </c>
      <c r="K23" s="48">
        <f>J23/'ABS Estimated Population'!D10</f>
        <v>0.23698896628970612</v>
      </c>
    </row>
    <row r="24" spans="1:12" s="17" customFormat="1" ht="20.100000000000001" customHeight="1" x14ac:dyDescent="0.2">
      <c r="A24" s="66" t="s">
        <v>18</v>
      </c>
      <c r="B24" s="67"/>
      <c r="C24" s="44">
        <f t="shared" ref="C24:J24" si="0">SUM(C16:C23)</f>
        <v>3942</v>
      </c>
      <c r="D24" s="44">
        <f t="shared" si="0"/>
        <v>80150</v>
      </c>
      <c r="E24" s="44">
        <f t="shared" si="0"/>
        <v>354255</v>
      </c>
      <c r="F24" s="44">
        <f t="shared" si="0"/>
        <v>494211</v>
      </c>
      <c r="G24" s="44">
        <f t="shared" si="0"/>
        <v>442544</v>
      </c>
      <c r="H24" s="44">
        <f t="shared" si="0"/>
        <v>376004</v>
      </c>
      <c r="I24" s="44">
        <f t="shared" si="0"/>
        <v>525411</v>
      </c>
      <c r="J24" s="44">
        <f t="shared" si="0"/>
        <v>2276517</v>
      </c>
      <c r="K24" s="49">
        <f>J24/'ABS Estimated Population'!D11</f>
        <v>0.19965844759414902</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v>170</v>
      </c>
      <c r="D29" s="38">
        <v>7034</v>
      </c>
      <c r="E29" s="38">
        <v>41275</v>
      </c>
      <c r="F29" s="38">
        <v>64805</v>
      </c>
      <c r="G29" s="38">
        <v>69125</v>
      </c>
      <c r="H29" s="38">
        <v>71631</v>
      </c>
      <c r="I29" s="38">
        <v>118115</v>
      </c>
      <c r="J29" s="38">
        <v>372155</v>
      </c>
      <c r="K29" s="48">
        <f>J29/'ABS Estimated Population'!C3</f>
        <v>0.10777027271608423</v>
      </c>
      <c r="L29" s="23"/>
    </row>
    <row r="30" spans="1:12" s="17" customFormat="1" ht="20.100000000000001" customHeight="1" x14ac:dyDescent="0.2">
      <c r="A30" s="74"/>
      <c r="B30" s="11" t="s">
        <v>4</v>
      </c>
      <c r="C30" s="12">
        <v>133</v>
      </c>
      <c r="D30" s="38">
        <v>6280</v>
      </c>
      <c r="E30" s="38">
        <v>38562</v>
      </c>
      <c r="F30" s="38">
        <v>67330</v>
      </c>
      <c r="G30" s="38">
        <v>62094</v>
      </c>
      <c r="H30" s="38">
        <v>55533</v>
      </c>
      <c r="I30" s="38">
        <v>87479</v>
      </c>
      <c r="J30" s="38">
        <v>317411</v>
      </c>
      <c r="K30" s="48">
        <f>J30/'ABS Estimated Population'!C4</f>
        <v>0.11259454385891478</v>
      </c>
      <c r="L30" s="23"/>
    </row>
    <row r="31" spans="1:12" s="17" customFormat="1" ht="20.100000000000001" customHeight="1" x14ac:dyDescent="0.2">
      <c r="A31" s="74"/>
      <c r="B31" s="11" t="s">
        <v>5</v>
      </c>
      <c r="C31" s="12">
        <v>148</v>
      </c>
      <c r="D31" s="38">
        <v>5116</v>
      </c>
      <c r="E31" s="38">
        <v>29005</v>
      </c>
      <c r="F31" s="38">
        <v>49556</v>
      </c>
      <c r="G31" s="38">
        <v>52338</v>
      </c>
      <c r="H31" s="38">
        <v>52549</v>
      </c>
      <c r="I31" s="38">
        <v>84763</v>
      </c>
      <c r="J31" s="38">
        <v>273475</v>
      </c>
      <c r="K31" s="48">
        <f>J31/'ABS Estimated Population'!C5</f>
        <v>0.12124800654045376</v>
      </c>
      <c r="L31" s="23"/>
    </row>
    <row r="32" spans="1:12" s="17" customFormat="1" ht="20.100000000000001" customHeight="1" x14ac:dyDescent="0.2">
      <c r="A32" s="74"/>
      <c r="B32" s="11" t="s">
        <v>6</v>
      </c>
      <c r="C32" s="12">
        <v>2140</v>
      </c>
      <c r="D32" s="38">
        <v>3415</v>
      </c>
      <c r="E32" s="38">
        <v>19024</v>
      </c>
      <c r="F32" s="38">
        <v>23689</v>
      </c>
      <c r="G32" s="38">
        <v>21543</v>
      </c>
      <c r="H32" s="38">
        <v>23106</v>
      </c>
      <c r="I32" s="38">
        <v>43455</v>
      </c>
      <c r="J32" s="38">
        <v>136372</v>
      </c>
      <c r="K32" s="48">
        <f>J32/'ABS Estimated Population'!C6</f>
        <v>0.17704418315112475</v>
      </c>
      <c r="L32" s="23"/>
    </row>
    <row r="33" spans="1:14" s="17" customFormat="1" ht="20.100000000000001" customHeight="1" x14ac:dyDescent="0.2">
      <c r="A33" s="74"/>
      <c r="B33" s="11" t="s">
        <v>7</v>
      </c>
      <c r="C33" s="12">
        <v>94</v>
      </c>
      <c r="D33" s="38">
        <v>2286</v>
      </c>
      <c r="E33" s="38">
        <v>15095</v>
      </c>
      <c r="F33" s="38">
        <v>33077</v>
      </c>
      <c r="G33" s="38">
        <v>32547</v>
      </c>
      <c r="H33" s="38">
        <v>31470</v>
      </c>
      <c r="I33" s="38">
        <v>48673</v>
      </c>
      <c r="J33" s="38">
        <v>163242</v>
      </c>
      <c r="K33" s="48">
        <f>J33/'ABS Estimated Population'!C7</f>
        <v>0.13242004317145525</v>
      </c>
      <c r="L33" s="23"/>
    </row>
    <row r="34" spans="1:14" s="17" customFormat="1" ht="20.100000000000001" customHeight="1" x14ac:dyDescent="0.2">
      <c r="A34" s="74"/>
      <c r="B34" s="11" t="s">
        <v>8</v>
      </c>
      <c r="C34" s="12">
        <v>11</v>
      </c>
      <c r="D34" s="38">
        <v>606</v>
      </c>
      <c r="E34" s="38">
        <v>3235</v>
      </c>
      <c r="F34" s="38">
        <v>5977</v>
      </c>
      <c r="G34" s="38">
        <v>6056</v>
      </c>
      <c r="H34" s="38">
        <v>6623</v>
      </c>
      <c r="I34" s="38">
        <v>11960</v>
      </c>
      <c r="J34" s="38">
        <v>34468</v>
      </c>
      <c r="K34" s="48">
        <f>J34/'ABS Estimated Population'!C8</f>
        <v>0.14690488773718396</v>
      </c>
      <c r="L34" s="23"/>
    </row>
    <row r="35" spans="1:14" s="17" customFormat="1" ht="20.100000000000001" customHeight="1" x14ac:dyDescent="0.2">
      <c r="A35" s="74"/>
      <c r="B35" s="11" t="s">
        <v>9</v>
      </c>
      <c r="C35" s="12">
        <v>2</v>
      </c>
      <c r="D35" s="38">
        <v>146</v>
      </c>
      <c r="E35" s="38">
        <v>1041</v>
      </c>
      <c r="F35" s="38">
        <v>1858</v>
      </c>
      <c r="G35" s="38">
        <v>1726</v>
      </c>
      <c r="H35" s="38">
        <v>1590</v>
      </c>
      <c r="I35" s="38">
        <v>1726</v>
      </c>
      <c r="J35" s="38">
        <v>8089</v>
      </c>
      <c r="K35" s="48">
        <f>J35/'ABS Estimated Population'!C9</f>
        <v>7.5638424207287988E-2</v>
      </c>
      <c r="L35" s="23"/>
    </row>
    <row r="36" spans="1:14" s="17" customFormat="1" ht="20.100000000000001" customHeight="1" x14ac:dyDescent="0.2">
      <c r="A36" s="74"/>
      <c r="B36" s="11" t="s">
        <v>10</v>
      </c>
      <c r="C36" s="12">
        <v>21</v>
      </c>
      <c r="D36" s="38">
        <v>807</v>
      </c>
      <c r="E36" s="38">
        <v>4475</v>
      </c>
      <c r="F36" s="38">
        <v>7142</v>
      </c>
      <c r="G36" s="38">
        <v>6456</v>
      </c>
      <c r="H36" s="38">
        <v>5139</v>
      </c>
      <c r="I36" s="38">
        <v>6828</v>
      </c>
      <c r="J36" s="38">
        <v>30868</v>
      </c>
      <c r="K36" s="48">
        <f>J36/'ABS Estimated Population'!C10</f>
        <v>0.1606118944794214</v>
      </c>
      <c r="L36" s="23"/>
    </row>
    <row r="37" spans="1:14" s="17" customFormat="1" ht="20.100000000000001" customHeight="1" x14ac:dyDescent="0.2">
      <c r="A37" s="66" t="s">
        <v>18</v>
      </c>
      <c r="B37" s="67"/>
      <c r="C37" s="44">
        <f>SUM(C29:C36)</f>
        <v>2719</v>
      </c>
      <c r="D37" s="44">
        <f t="shared" ref="D37:J37" si="1">SUM(D29:D36)</f>
        <v>25690</v>
      </c>
      <c r="E37" s="44">
        <f t="shared" si="1"/>
        <v>151712</v>
      </c>
      <c r="F37" s="44">
        <f t="shared" si="1"/>
        <v>253434</v>
      </c>
      <c r="G37" s="44">
        <f t="shared" si="1"/>
        <v>251885</v>
      </c>
      <c r="H37" s="44">
        <f t="shared" si="1"/>
        <v>247641</v>
      </c>
      <c r="I37" s="44">
        <f t="shared" si="1"/>
        <v>402999</v>
      </c>
      <c r="J37" s="44">
        <f t="shared" si="1"/>
        <v>1336080</v>
      </c>
      <c r="K37" s="42">
        <f>J37/'ABS Estimated Population'!C11</f>
        <v>0.12075289986180224</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3"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44</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5:K45"/>
    <mergeCell ref="A46:K46"/>
    <mergeCell ref="A37:B37"/>
    <mergeCell ref="A39:K39"/>
    <mergeCell ref="A40:K41"/>
    <mergeCell ref="A42:K42"/>
    <mergeCell ref="A43:K44"/>
    <mergeCell ref="A16:A23"/>
    <mergeCell ref="A24:B24"/>
    <mergeCell ref="A27:B28"/>
    <mergeCell ref="C27:K27"/>
    <mergeCell ref="A29:A36"/>
    <mergeCell ref="A1:B2"/>
    <mergeCell ref="C1:E1"/>
    <mergeCell ref="A3:A10"/>
    <mergeCell ref="A11:B11"/>
    <mergeCell ref="A14:B15"/>
    <mergeCell ref="C14:K14"/>
  </mergeCells>
  <pageMargins left="0.74803149606299213" right="0.74803149606299213" top="0.98425196850393704" bottom="0.98425196850393704" header="0.51181102362204722" footer="0.51181102362204722"/>
  <pageSetup paperSize="9" scale="65" orientation="portrait" r:id="rId1"/>
  <headerFooter alignWithMargins="0">
    <oddHeader>&amp;C&amp;"Aptos"&amp;12&amp;KFF0000 OFFICIAL&amp;1#_x000D_&amp;"Arialri"&amp;10&amp;K000000&amp;"Arial,Bold"The Australian Organ Donor  Register
Legally Valid Consent Registrations (Including Intent Registrations of 16 &amp; 17 year olds) as at 
&amp;14 &amp;KFF000028/02/2026</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15EFE-148F-4F2E-A709-8DB7F058B650}">
  <sheetPr>
    <pageSetUpPr fitToPage="1"/>
  </sheetPr>
  <dimension ref="A1:N47"/>
  <sheetViews>
    <sheetView showRuler="0" view="pageLayout" zoomScaleNormal="100" workbookViewId="0">
      <selection activeCell="A47" sqref="A47"/>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0.100000000000001"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v>996824</v>
      </c>
      <c r="D3" s="39">
        <v>0.27550000000000002</v>
      </c>
      <c r="E3" s="13">
        <f>IF(C3=0,0,(C3-'FEB 26'!C3)/'FEB 26'!C3)</f>
        <v>1.5291841069343776E-3</v>
      </c>
      <c r="F3" s="22"/>
    </row>
    <row r="4" spans="1:11" s="17" customFormat="1" ht="20.100000000000001" customHeight="1" x14ac:dyDescent="0.2">
      <c r="A4" s="65"/>
      <c r="B4" s="11" t="s">
        <v>4</v>
      </c>
      <c r="C4" s="45">
        <v>869846</v>
      </c>
      <c r="D4" s="39">
        <v>0.24030000000000001</v>
      </c>
      <c r="E4" s="13">
        <f>IF(C4=0,0,(C4-'FEB 26'!C4)/'FEB 26'!C4)</f>
        <v>1.8070270201790443E-3</v>
      </c>
      <c r="F4" s="22"/>
    </row>
    <row r="5" spans="1:11" s="17" customFormat="1" ht="20.100000000000001" customHeight="1" x14ac:dyDescent="0.2">
      <c r="A5" s="65"/>
      <c r="B5" s="11" t="s">
        <v>5</v>
      </c>
      <c r="C5" s="45">
        <v>768331</v>
      </c>
      <c r="D5" s="39">
        <v>0.21229999999999999</v>
      </c>
      <c r="E5" s="13">
        <f>IF(C5=0,0,(C5-'FEB 26'!C5)/'FEB 26'!C5)</f>
        <v>1.8045575509129054E-3</v>
      </c>
      <c r="F5" s="22"/>
    </row>
    <row r="6" spans="1:11" s="17" customFormat="1" ht="20.100000000000001" customHeight="1" x14ac:dyDescent="0.2">
      <c r="A6" s="65"/>
      <c r="B6" s="11" t="s">
        <v>6</v>
      </c>
      <c r="C6" s="45">
        <v>346816</v>
      </c>
      <c r="D6" s="39">
        <v>9.5799999999999996E-2</v>
      </c>
      <c r="E6" s="13">
        <f>IF(C6=0,0,(C6-'FEB 26'!C6)/'FEB 26'!C6)</f>
        <v>1.1720215929101354E-3</v>
      </c>
      <c r="F6" s="22"/>
    </row>
    <row r="7" spans="1:11" s="17" customFormat="1" ht="20.100000000000001" customHeight="1" x14ac:dyDescent="0.2">
      <c r="A7" s="65"/>
      <c r="B7" s="11" t="s">
        <v>7</v>
      </c>
      <c r="C7" s="45">
        <v>438036</v>
      </c>
      <c r="D7" s="39">
        <v>0.121</v>
      </c>
      <c r="E7" s="13">
        <f>IF(C7=0,0,(C7-'FEB 26'!C7)/'FEB 26'!C7)</f>
        <v>1.2091235111666785E-3</v>
      </c>
      <c r="F7" s="22"/>
    </row>
    <row r="8" spans="1:11" s="17" customFormat="1" ht="20.100000000000001" customHeight="1" x14ac:dyDescent="0.2">
      <c r="A8" s="65"/>
      <c r="B8" s="11" t="s">
        <v>8</v>
      </c>
      <c r="C8" s="45">
        <v>97239</v>
      </c>
      <c r="D8" s="39">
        <v>2.69E-2</v>
      </c>
      <c r="E8" s="13">
        <f>IF(C8=0,0,(C8-'FEB 26'!C8)/'FEB 26'!C8)</f>
        <v>2.07135349038521E-3</v>
      </c>
      <c r="F8" s="22"/>
    </row>
    <row r="9" spans="1:11" s="17" customFormat="1" ht="20.100000000000001" customHeight="1" x14ac:dyDescent="0.2">
      <c r="A9" s="65"/>
      <c r="B9" s="11" t="s">
        <v>9</v>
      </c>
      <c r="C9" s="45">
        <v>22826</v>
      </c>
      <c r="D9" s="39">
        <v>6.3E-3</v>
      </c>
      <c r="E9" s="13">
        <f>IF(C9=0,0,(C9-'FEB 26'!C9)/'FEB 26'!C9)</f>
        <v>-8.7611704923777823E-5</v>
      </c>
      <c r="F9" s="22"/>
    </row>
    <row r="10" spans="1:11" s="17" customFormat="1" ht="20.100000000000001" customHeight="1" x14ac:dyDescent="0.2">
      <c r="A10" s="65"/>
      <c r="B10" s="11" t="s">
        <v>10</v>
      </c>
      <c r="C10">
        <v>79275</v>
      </c>
      <c r="D10" s="39">
        <v>2.1899999999999999E-2</v>
      </c>
      <c r="E10" s="13">
        <f>IF(C10=0,0,(C10-'FEB 26'!C10)/'FEB 26'!C10)</f>
        <v>1.6425548044728031E-3</v>
      </c>
      <c r="F10" s="22"/>
    </row>
    <row r="11" spans="1:11" s="8" customFormat="1" ht="20.100000000000001" customHeight="1" x14ac:dyDescent="0.2">
      <c r="A11" s="66" t="s">
        <v>18</v>
      </c>
      <c r="B11" s="67"/>
      <c r="C11" s="44">
        <f>SUM(C3:C10)</f>
        <v>3619193</v>
      </c>
      <c r="D11" s="14">
        <f>SUM(D3:D10)</f>
        <v>1</v>
      </c>
      <c r="E11" s="15">
        <f>IF(C11=0,0,(C11-'FEB 26'!C11)/'FEB 26'!C11)</f>
        <v>1.5882310941276684E-3</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v>411</v>
      </c>
      <c r="D16" s="38">
        <v>22215</v>
      </c>
      <c r="E16" s="38">
        <v>95044</v>
      </c>
      <c r="F16" s="38">
        <v>126833</v>
      </c>
      <c r="G16" s="38">
        <v>121603</v>
      </c>
      <c r="H16" s="38">
        <v>106673</v>
      </c>
      <c r="I16" s="38">
        <v>151184</v>
      </c>
      <c r="J16" s="46">
        <v>623963</v>
      </c>
      <c r="K16" s="48">
        <f>J16/'ABS Estimated Population'!D3</f>
        <v>0.17607083659488157</v>
      </c>
    </row>
    <row r="17" spans="1:12" s="17" customFormat="1" ht="20.100000000000001" customHeight="1" x14ac:dyDescent="0.2">
      <c r="A17" s="65"/>
      <c r="B17" s="11" t="s">
        <v>4</v>
      </c>
      <c r="C17" s="38">
        <v>388</v>
      </c>
      <c r="D17" s="38">
        <v>19793</v>
      </c>
      <c r="E17" s="38">
        <v>89900</v>
      </c>
      <c r="F17" s="38">
        <v>127624</v>
      </c>
      <c r="G17" s="38">
        <v>108315</v>
      </c>
      <c r="H17" s="38">
        <v>86759</v>
      </c>
      <c r="I17" s="38">
        <v>118724</v>
      </c>
      <c r="J17" s="46">
        <v>551503</v>
      </c>
      <c r="K17" s="48">
        <f>J17/'ABS Estimated Population'!D4</f>
        <v>0.18725084992409846</v>
      </c>
    </row>
    <row r="18" spans="1:12" s="17" customFormat="1" ht="20.100000000000001" customHeight="1" x14ac:dyDescent="0.2">
      <c r="A18" s="65"/>
      <c r="B18" s="11" t="s">
        <v>5</v>
      </c>
      <c r="C18" s="38">
        <v>388</v>
      </c>
      <c r="D18" s="38">
        <v>17572</v>
      </c>
      <c r="E18" s="38">
        <v>76741</v>
      </c>
      <c r="F18" s="38">
        <v>106530</v>
      </c>
      <c r="G18" s="38">
        <v>98624</v>
      </c>
      <c r="H18" s="38">
        <v>83094</v>
      </c>
      <c r="I18" s="38">
        <v>111276</v>
      </c>
      <c r="J18" s="46">
        <v>494225</v>
      </c>
      <c r="K18" s="48">
        <f>J18/'ABS Estimated Population'!D5</f>
        <v>0.21138775758104569</v>
      </c>
    </row>
    <row r="19" spans="1:12" s="17" customFormat="1" ht="20.100000000000001" customHeight="1" x14ac:dyDescent="0.2">
      <c r="A19" s="65"/>
      <c r="B19" s="11" t="s">
        <v>6</v>
      </c>
      <c r="C19" s="38">
        <v>2294</v>
      </c>
      <c r="D19" s="38">
        <v>7672</v>
      </c>
      <c r="E19" s="38">
        <v>34204</v>
      </c>
      <c r="F19" s="38">
        <v>41584</v>
      </c>
      <c r="G19" s="38">
        <v>35263</v>
      </c>
      <c r="H19" s="38">
        <v>33657</v>
      </c>
      <c r="I19" s="38">
        <v>55587</v>
      </c>
      <c r="J19" s="46">
        <v>210261</v>
      </c>
      <c r="K19" s="48">
        <f>J19/'ABS Estimated Population'!D6</f>
        <v>0.26310283685724617</v>
      </c>
    </row>
    <row r="20" spans="1:12" s="17" customFormat="1" ht="20.100000000000001" customHeight="1" x14ac:dyDescent="0.2">
      <c r="A20" s="65"/>
      <c r="B20" s="11" t="s">
        <v>7</v>
      </c>
      <c r="C20" s="38">
        <v>238</v>
      </c>
      <c r="D20" s="38">
        <v>7849</v>
      </c>
      <c r="E20" s="38">
        <v>36897</v>
      </c>
      <c r="F20" s="38">
        <v>63505</v>
      </c>
      <c r="G20" s="38">
        <v>55091</v>
      </c>
      <c r="H20" s="38">
        <v>46936</v>
      </c>
      <c r="I20" s="38">
        <v>64040</v>
      </c>
      <c r="J20" s="46">
        <v>274556</v>
      </c>
      <c r="K20" s="48">
        <f>J20/'ABS Estimated Population'!D7</f>
        <v>0.22341715396120415</v>
      </c>
    </row>
    <row r="21" spans="1:12" s="17" customFormat="1" ht="20.100000000000001" customHeight="1" x14ac:dyDescent="0.2">
      <c r="A21" s="65"/>
      <c r="B21" s="11" t="s">
        <v>8</v>
      </c>
      <c r="C21" s="38">
        <v>56</v>
      </c>
      <c r="D21" s="38">
        <v>1956</v>
      </c>
      <c r="E21" s="38">
        <v>8720</v>
      </c>
      <c r="F21" s="38">
        <v>12799</v>
      </c>
      <c r="G21" s="38">
        <v>11751</v>
      </c>
      <c r="H21" s="38">
        <v>11276</v>
      </c>
      <c r="I21" s="38">
        <v>16120</v>
      </c>
      <c r="J21" s="46">
        <v>62678</v>
      </c>
      <c r="K21" s="48">
        <f>J21/'ABS Estimated Population'!D8</f>
        <v>0.25823596301850721</v>
      </c>
    </row>
    <row r="22" spans="1:12" s="17" customFormat="1" ht="20.100000000000001" customHeight="1" x14ac:dyDescent="0.2">
      <c r="A22" s="65"/>
      <c r="B22" s="11" t="s">
        <v>9</v>
      </c>
      <c r="C22" s="38">
        <v>20</v>
      </c>
      <c r="D22" s="38">
        <v>490</v>
      </c>
      <c r="E22" s="38">
        <v>2818</v>
      </c>
      <c r="F22" s="38">
        <v>3993</v>
      </c>
      <c r="G22" s="38">
        <v>3038</v>
      </c>
      <c r="H22" s="38">
        <v>2377</v>
      </c>
      <c r="I22" s="38">
        <v>1997</v>
      </c>
      <c r="J22" s="46">
        <v>14733</v>
      </c>
      <c r="K22" s="48">
        <f>J22/'ABS Estimated Population'!D9</f>
        <v>0.1463829026200483</v>
      </c>
    </row>
    <row r="23" spans="1:12" s="17" customFormat="1" ht="20.100000000000001" customHeight="1" x14ac:dyDescent="0.2">
      <c r="A23" s="65"/>
      <c r="B23" s="11" t="s">
        <v>10</v>
      </c>
      <c r="C23" s="38">
        <v>57</v>
      </c>
      <c r="D23" s="38">
        <v>2061</v>
      </c>
      <c r="E23" s="38">
        <v>8842</v>
      </c>
      <c r="F23" s="38">
        <v>11916</v>
      </c>
      <c r="G23" s="38">
        <v>9624</v>
      </c>
      <c r="H23" s="38">
        <v>6866</v>
      </c>
      <c r="I23" s="38">
        <v>8952</v>
      </c>
      <c r="J23" s="46">
        <v>48318</v>
      </c>
      <c r="K23" s="48">
        <f>J23/'ABS Estimated Population'!D10</f>
        <v>0.23736723685632596</v>
      </c>
    </row>
    <row r="24" spans="1:12" s="17" customFormat="1" ht="20.100000000000001" customHeight="1" x14ac:dyDescent="0.2">
      <c r="A24" s="66" t="s">
        <v>18</v>
      </c>
      <c r="B24" s="67"/>
      <c r="C24" s="44">
        <f t="shared" ref="C24:J24" si="0">SUM(C16:C23)</f>
        <v>3852</v>
      </c>
      <c r="D24" s="44">
        <f t="shared" si="0"/>
        <v>79608</v>
      </c>
      <c r="E24" s="44">
        <f t="shared" si="0"/>
        <v>353166</v>
      </c>
      <c r="F24" s="44">
        <f t="shared" si="0"/>
        <v>494784</v>
      </c>
      <c r="G24" s="44">
        <f t="shared" si="0"/>
        <v>443309</v>
      </c>
      <c r="H24" s="44">
        <f t="shared" si="0"/>
        <v>377638</v>
      </c>
      <c r="I24" s="44">
        <f t="shared" si="0"/>
        <v>527880</v>
      </c>
      <c r="J24" s="44">
        <f t="shared" si="0"/>
        <v>2280237</v>
      </c>
      <c r="K24" s="49">
        <f>J24/'ABS Estimated Population'!D11</f>
        <v>0.19998470451428194</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v>164</v>
      </c>
      <c r="D29" s="38">
        <v>6971</v>
      </c>
      <c r="E29" s="38">
        <v>41147</v>
      </c>
      <c r="F29" s="38">
        <v>64777</v>
      </c>
      <c r="G29" s="38">
        <v>69165</v>
      </c>
      <c r="H29" s="38">
        <v>71829</v>
      </c>
      <c r="I29" s="38">
        <v>118603</v>
      </c>
      <c r="J29" s="38">
        <v>372656</v>
      </c>
      <c r="K29" s="48">
        <f>J29/'ABS Estimated Population'!C3</f>
        <v>0.10791535448747186</v>
      </c>
      <c r="L29" s="23"/>
    </row>
    <row r="30" spans="1:12" s="17" customFormat="1" ht="20.100000000000001" customHeight="1" x14ac:dyDescent="0.2">
      <c r="A30" s="74"/>
      <c r="B30" s="11" t="s">
        <v>4</v>
      </c>
      <c r="C30" s="12">
        <v>134</v>
      </c>
      <c r="D30" s="38">
        <v>6211</v>
      </c>
      <c r="E30" s="38">
        <v>38442</v>
      </c>
      <c r="F30" s="38">
        <v>67380</v>
      </c>
      <c r="G30" s="38">
        <v>62191</v>
      </c>
      <c r="H30" s="38">
        <v>55776</v>
      </c>
      <c r="I30" s="38">
        <v>87847</v>
      </c>
      <c r="J30" s="38">
        <v>317981</v>
      </c>
      <c r="K30" s="48">
        <f>J30/'ABS Estimated Population'!C4</f>
        <v>0.11279673877339343</v>
      </c>
      <c r="L30" s="23"/>
    </row>
    <row r="31" spans="1:12" s="17" customFormat="1" ht="20.100000000000001" customHeight="1" x14ac:dyDescent="0.2">
      <c r="A31" s="74"/>
      <c r="B31" s="11" t="s">
        <v>5</v>
      </c>
      <c r="C31" s="12">
        <v>148</v>
      </c>
      <c r="D31" s="38">
        <v>5079</v>
      </c>
      <c r="E31" s="38">
        <v>28897</v>
      </c>
      <c r="F31" s="38">
        <v>49573</v>
      </c>
      <c r="G31" s="38">
        <v>52411</v>
      </c>
      <c r="H31" s="38">
        <v>52699</v>
      </c>
      <c r="I31" s="38">
        <v>85148</v>
      </c>
      <c r="J31" s="38">
        <v>273955</v>
      </c>
      <c r="K31" s="48">
        <f>J31/'ABS Estimated Population'!C5</f>
        <v>0.12146081956957679</v>
      </c>
      <c r="L31" s="23"/>
    </row>
    <row r="32" spans="1:12" s="17" customFormat="1" ht="20.100000000000001" customHeight="1" x14ac:dyDescent="0.2">
      <c r="A32" s="74"/>
      <c r="B32" s="11" t="s">
        <v>6</v>
      </c>
      <c r="C32" s="12">
        <v>2098</v>
      </c>
      <c r="D32" s="38">
        <v>3406</v>
      </c>
      <c r="E32" s="38">
        <v>18891</v>
      </c>
      <c r="F32" s="38">
        <v>23809</v>
      </c>
      <c r="G32" s="38">
        <v>21504</v>
      </c>
      <c r="H32" s="38">
        <v>23206</v>
      </c>
      <c r="I32" s="38">
        <v>43570</v>
      </c>
      <c r="J32" s="38">
        <v>136484</v>
      </c>
      <c r="K32" s="48">
        <f>J32/'ABS Estimated Population'!C6</f>
        <v>0.17718958652214611</v>
      </c>
      <c r="L32" s="23"/>
    </row>
    <row r="33" spans="1:14" s="17" customFormat="1" ht="20.100000000000001" customHeight="1" x14ac:dyDescent="0.2">
      <c r="A33" s="74"/>
      <c r="B33" s="11" t="s">
        <v>7</v>
      </c>
      <c r="C33" s="12">
        <v>89</v>
      </c>
      <c r="D33" s="38">
        <v>2263</v>
      </c>
      <c r="E33" s="38">
        <v>14994</v>
      </c>
      <c r="F33" s="38">
        <v>33056</v>
      </c>
      <c r="G33" s="38">
        <v>32585</v>
      </c>
      <c r="H33" s="38">
        <v>31594</v>
      </c>
      <c r="I33" s="38">
        <v>48831</v>
      </c>
      <c r="J33" s="38">
        <v>163412</v>
      </c>
      <c r="K33" s="48">
        <f>J33/'ABS Estimated Population'!C7</f>
        <v>0.13255794522692593</v>
      </c>
      <c r="L33" s="23"/>
    </row>
    <row r="34" spans="1:14" s="17" customFormat="1" ht="20.100000000000001" customHeight="1" x14ac:dyDescent="0.2">
      <c r="A34" s="74"/>
      <c r="B34" s="11" t="s">
        <v>8</v>
      </c>
      <c r="C34" s="12">
        <v>11</v>
      </c>
      <c r="D34" s="38">
        <v>593</v>
      </c>
      <c r="E34" s="38">
        <v>3220</v>
      </c>
      <c r="F34" s="38">
        <v>5987</v>
      </c>
      <c r="G34" s="38">
        <v>6065</v>
      </c>
      <c r="H34" s="38">
        <v>6627</v>
      </c>
      <c r="I34" s="38">
        <v>12020</v>
      </c>
      <c r="J34" s="38">
        <v>34523</v>
      </c>
      <c r="K34" s="48">
        <f>J34/'ABS Estimated Population'!C8</f>
        <v>0.14713930136215628</v>
      </c>
      <c r="L34" s="23"/>
    </row>
    <row r="35" spans="1:14" s="17" customFormat="1" ht="20.100000000000001" customHeight="1" x14ac:dyDescent="0.2">
      <c r="A35" s="74"/>
      <c r="B35" s="11" t="s">
        <v>9</v>
      </c>
      <c r="C35" s="12">
        <v>2</v>
      </c>
      <c r="D35" s="38">
        <v>154</v>
      </c>
      <c r="E35" s="38">
        <v>1025</v>
      </c>
      <c r="F35" s="38">
        <v>1859</v>
      </c>
      <c r="G35" s="38">
        <v>1731</v>
      </c>
      <c r="H35" s="38">
        <v>1577</v>
      </c>
      <c r="I35" s="38">
        <v>1741</v>
      </c>
      <c r="J35" s="38">
        <v>8089</v>
      </c>
      <c r="K35" s="48">
        <f>J35/'ABS Estimated Population'!C9</f>
        <v>7.5638424207287988E-2</v>
      </c>
      <c r="L35" s="23"/>
    </row>
    <row r="36" spans="1:14" s="17" customFormat="1" ht="20.100000000000001" customHeight="1" x14ac:dyDescent="0.2">
      <c r="A36" s="74"/>
      <c r="B36" s="11" t="s">
        <v>10</v>
      </c>
      <c r="C36" s="12">
        <v>23</v>
      </c>
      <c r="D36" s="38">
        <v>805</v>
      </c>
      <c r="E36" s="38">
        <v>4439</v>
      </c>
      <c r="F36" s="38">
        <v>7160</v>
      </c>
      <c r="G36" s="38">
        <v>6475</v>
      </c>
      <c r="H36" s="38">
        <v>5160</v>
      </c>
      <c r="I36" s="38">
        <v>6855</v>
      </c>
      <c r="J36" s="38">
        <v>30917</v>
      </c>
      <c r="K36" s="48">
        <f>J36/'ABS Estimated Population'!C10</f>
        <v>0.16086685051251365</v>
      </c>
      <c r="L36" s="23"/>
    </row>
    <row r="37" spans="1:14" s="17" customFormat="1" ht="20.100000000000001" customHeight="1" x14ac:dyDescent="0.2">
      <c r="A37" s="66" t="s">
        <v>18</v>
      </c>
      <c r="B37" s="67"/>
      <c r="C37" s="44">
        <f>SUM(C29:C36)</f>
        <v>2669</v>
      </c>
      <c r="D37" s="44">
        <f t="shared" ref="D37:J37" si="1">SUM(D29:D36)</f>
        <v>25482</v>
      </c>
      <c r="E37" s="44">
        <f t="shared" si="1"/>
        <v>151055</v>
      </c>
      <c r="F37" s="44">
        <f t="shared" si="1"/>
        <v>253601</v>
      </c>
      <c r="G37" s="44">
        <f t="shared" si="1"/>
        <v>252127</v>
      </c>
      <c r="H37" s="44">
        <f t="shared" si="1"/>
        <v>248468</v>
      </c>
      <c r="I37" s="44">
        <f t="shared" si="1"/>
        <v>404615</v>
      </c>
      <c r="J37" s="44">
        <f t="shared" si="1"/>
        <v>1338017</v>
      </c>
      <c r="K37" s="42">
        <f>J37/'ABS Estimated Population'!C11</f>
        <v>0.12092796300699737</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3"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45</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5:K45"/>
    <mergeCell ref="A46:K46"/>
    <mergeCell ref="A37:B37"/>
    <mergeCell ref="A39:K39"/>
    <mergeCell ref="A40:K41"/>
    <mergeCell ref="A42:K42"/>
    <mergeCell ref="A43:K44"/>
    <mergeCell ref="A16:A23"/>
    <mergeCell ref="A24:B24"/>
    <mergeCell ref="A27:B28"/>
    <mergeCell ref="C27:K27"/>
    <mergeCell ref="A29:A36"/>
    <mergeCell ref="A1:B2"/>
    <mergeCell ref="C1:E1"/>
    <mergeCell ref="A3:A10"/>
    <mergeCell ref="A11:B11"/>
    <mergeCell ref="A14:B15"/>
    <mergeCell ref="C14:K14"/>
  </mergeCells>
  <pageMargins left="0.74803149606299213" right="0.74803149606299213" top="0.98425196850393704" bottom="0.98425196850393704" header="0.51181102362204722" footer="0.51181102362204722"/>
  <pageSetup paperSize="9" scale="65" orientation="portrait" r:id="rId1"/>
  <headerFooter alignWithMargins="0">
    <oddHeader>&amp;C&amp;"Aptos"&amp;12&amp;KFF0000 OFFICIAL&amp;1#_x000D_&amp;"Arialri"&amp;10&amp;K000000&amp;"Arial,Bold"The Australian Organ Donor  Register
Legally Valid Consent Registrations (Including Intent Registrations of 16 &amp; 17 year olds) as at 
&amp;14 &amp;KFF000031/03/2026</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E094C-9DAB-4250-9B2C-A60E11AA520F}">
  <sheetPr>
    <pageSetUpPr fitToPage="1"/>
  </sheetPr>
  <dimension ref="A1:N47"/>
  <sheetViews>
    <sheetView showRuler="0" view="pageLayout" zoomScaleNormal="100" workbookViewId="0">
      <selection activeCell="A47" sqref="A47"/>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25"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v>998397</v>
      </c>
      <c r="D3" s="39">
        <v>0.27539999999999998</v>
      </c>
      <c r="E3" s="13">
        <f>IF(C3=0,0,(C3-'MAR 26'!C3)/'MAR 26'!C3)</f>
        <v>1.5780117653668049E-3</v>
      </c>
      <c r="F3" s="22"/>
    </row>
    <row r="4" spans="1:11" s="17" customFormat="1" ht="20.100000000000001" customHeight="1" x14ac:dyDescent="0.2">
      <c r="A4" s="65"/>
      <c r="B4" s="11" t="s">
        <v>4</v>
      </c>
      <c r="C4" s="45">
        <v>871519</v>
      </c>
      <c r="D4" s="39">
        <v>0.2404</v>
      </c>
      <c r="E4" s="13">
        <f>IF(C4=0,0,(C4-'MAR 26'!C4)/'MAR 26'!C4)</f>
        <v>1.923328957079759E-3</v>
      </c>
      <c r="F4" s="22"/>
    </row>
    <row r="5" spans="1:11" s="17" customFormat="1" ht="20.100000000000001" customHeight="1" x14ac:dyDescent="0.2">
      <c r="A5" s="65"/>
      <c r="B5" s="11" t="s">
        <v>5</v>
      </c>
      <c r="C5" s="45">
        <v>769866</v>
      </c>
      <c r="D5" s="39">
        <v>0.21240000000000001</v>
      </c>
      <c r="E5" s="13">
        <f>IF(C5=0,0,(C5-'MAR 26'!C5)/'MAR 26'!C5)</f>
        <v>1.9978368697865893E-3</v>
      </c>
      <c r="F5" s="22"/>
    </row>
    <row r="6" spans="1:11" s="17" customFormat="1" ht="20.100000000000001" customHeight="1" x14ac:dyDescent="0.2">
      <c r="A6" s="65"/>
      <c r="B6" s="11" t="s">
        <v>6</v>
      </c>
      <c r="C6" s="45">
        <v>347299</v>
      </c>
      <c r="D6" s="39">
        <v>9.5799999999999996E-2</v>
      </c>
      <c r="E6" s="13">
        <f>IF(C6=0,0,(C6-'MAR 26'!C6)/'MAR 26'!C6)</f>
        <v>1.3926693116811219E-3</v>
      </c>
      <c r="F6" s="22"/>
    </row>
    <row r="7" spans="1:11" s="17" customFormat="1" ht="20.100000000000001" customHeight="1" x14ac:dyDescent="0.2">
      <c r="A7" s="65"/>
      <c r="B7" s="11" t="s">
        <v>7</v>
      </c>
      <c r="C7" s="45">
        <v>438630</v>
      </c>
      <c r="D7" s="39">
        <v>0.121</v>
      </c>
      <c r="E7" s="13">
        <f>IF(C7=0,0,(C7-'MAR 26'!C7)/'MAR 26'!C7)</f>
        <v>1.3560529271566721E-3</v>
      </c>
      <c r="F7" s="22"/>
    </row>
    <row r="8" spans="1:11" s="17" customFormat="1" ht="20.100000000000001" customHeight="1" x14ac:dyDescent="0.2">
      <c r="A8" s="65"/>
      <c r="B8" s="11" t="s">
        <v>8</v>
      </c>
      <c r="C8" s="45">
        <v>97438</v>
      </c>
      <c r="D8" s="39">
        <v>2.69E-2</v>
      </c>
      <c r="E8" s="13">
        <f>IF(C8=0,0,(C8-'MAR 26'!C8)/'MAR 26'!C8)</f>
        <v>2.0465039747426445E-3</v>
      </c>
      <c r="F8" s="22"/>
    </row>
    <row r="9" spans="1:11" s="17" customFormat="1" ht="20.100000000000001" customHeight="1" x14ac:dyDescent="0.2">
      <c r="A9" s="65"/>
      <c r="B9" s="11" t="s">
        <v>9</v>
      </c>
      <c r="C9" s="45">
        <v>22812</v>
      </c>
      <c r="D9" s="39">
        <v>6.1999999999999998E-3</v>
      </c>
      <c r="E9" s="13">
        <f>IF(C9=0,0,(C9-'MAR 26'!C9)/'MAR 26'!C9)</f>
        <v>-6.1333566985017089E-4</v>
      </c>
      <c r="F9" s="22"/>
    </row>
    <row r="10" spans="1:11" s="17" customFormat="1" ht="20.100000000000001" customHeight="1" x14ac:dyDescent="0.2">
      <c r="A10" s="65"/>
      <c r="B10" s="11" t="s">
        <v>10</v>
      </c>
      <c r="C10">
        <v>79358</v>
      </c>
      <c r="D10" s="39">
        <v>2.1899999999999999E-2</v>
      </c>
      <c r="E10" s="13">
        <f>IF(C10=0,0,(C10-'MAR 26'!C10)/'MAR 26'!C10)</f>
        <v>1.0469883317565437E-3</v>
      </c>
      <c r="F10" s="22"/>
    </row>
    <row r="11" spans="1:11" s="8" customFormat="1" ht="20.100000000000001" customHeight="1" x14ac:dyDescent="0.2">
      <c r="A11" s="66" t="s">
        <v>18</v>
      </c>
      <c r="B11" s="67"/>
      <c r="C11" s="44">
        <f>SUM(C3:C10)</f>
        <v>3625319</v>
      </c>
      <c r="D11" s="14">
        <f>SUM(D3:D10)</f>
        <v>1</v>
      </c>
      <c r="E11" s="15">
        <f>IF(C11=0,0,(C11-'MAR 26'!C11)/'MAR 26'!C11)</f>
        <v>1.6926425310835869E-3</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v>400</v>
      </c>
      <c r="D16" s="38">
        <v>22032</v>
      </c>
      <c r="E16" s="38">
        <v>94811</v>
      </c>
      <c r="F16" s="38">
        <v>126902</v>
      </c>
      <c r="G16" s="38">
        <v>121778</v>
      </c>
      <c r="H16" s="38">
        <v>107113</v>
      </c>
      <c r="I16" s="38">
        <v>151955</v>
      </c>
      <c r="J16" s="46">
        <v>624991</v>
      </c>
      <c r="K16" s="48">
        <f>J16/'ABS Estimated Population'!D3</f>
        <v>0.17636091921199112</v>
      </c>
    </row>
    <row r="17" spans="1:12" s="17" customFormat="1" ht="20.100000000000001" customHeight="1" x14ac:dyDescent="0.2">
      <c r="A17" s="65"/>
      <c r="B17" s="11" t="s">
        <v>4</v>
      </c>
      <c r="C17" s="38">
        <v>369</v>
      </c>
      <c r="D17" s="38">
        <v>19657</v>
      </c>
      <c r="E17" s="38">
        <v>89620</v>
      </c>
      <c r="F17" s="38">
        <v>127873</v>
      </c>
      <c r="G17" s="38">
        <v>108479</v>
      </c>
      <c r="H17" s="38">
        <v>87139</v>
      </c>
      <c r="I17" s="38">
        <v>119381</v>
      </c>
      <c r="J17" s="46">
        <v>552518</v>
      </c>
      <c r="K17" s="48">
        <f>J17/'ABS Estimated Population'!D4</f>
        <v>0.18759547110054348</v>
      </c>
    </row>
    <row r="18" spans="1:12" s="17" customFormat="1" ht="20.100000000000001" customHeight="1" x14ac:dyDescent="0.2">
      <c r="A18" s="65"/>
      <c r="B18" s="11" t="s">
        <v>5</v>
      </c>
      <c r="C18" s="38">
        <v>357</v>
      </c>
      <c r="D18" s="38">
        <v>17480</v>
      </c>
      <c r="E18" s="38">
        <v>76538</v>
      </c>
      <c r="F18" s="38">
        <v>106677</v>
      </c>
      <c r="G18" s="38">
        <v>98839</v>
      </c>
      <c r="H18" s="38">
        <v>83424</v>
      </c>
      <c r="I18" s="38">
        <v>111897</v>
      </c>
      <c r="J18" s="46">
        <v>495212</v>
      </c>
      <c r="K18" s="48">
        <f>J18/'ABS Estimated Population'!D5</f>
        <v>0.21180991290854329</v>
      </c>
    </row>
    <row r="19" spans="1:12" s="17" customFormat="1" ht="20.100000000000001" customHeight="1" x14ac:dyDescent="0.2">
      <c r="A19" s="65"/>
      <c r="B19" s="11" t="s">
        <v>6</v>
      </c>
      <c r="C19" s="38">
        <v>2277</v>
      </c>
      <c r="D19" s="38">
        <v>7593</v>
      </c>
      <c r="E19" s="38">
        <v>34062</v>
      </c>
      <c r="F19" s="38">
        <v>41726</v>
      </c>
      <c r="G19" s="38">
        <v>35316</v>
      </c>
      <c r="H19" s="38">
        <v>33769</v>
      </c>
      <c r="I19" s="38">
        <v>55858</v>
      </c>
      <c r="J19" s="46">
        <v>210601</v>
      </c>
      <c r="K19" s="48">
        <f>J19/'ABS Estimated Population'!D6</f>
        <v>0.26352828410866924</v>
      </c>
    </row>
    <row r="20" spans="1:12" s="17" customFormat="1" ht="20.100000000000001" customHeight="1" x14ac:dyDescent="0.2">
      <c r="A20" s="65"/>
      <c r="B20" s="11" t="s">
        <v>7</v>
      </c>
      <c r="C20" s="38">
        <v>236</v>
      </c>
      <c r="D20" s="38">
        <v>7785</v>
      </c>
      <c r="E20" s="38">
        <v>36753</v>
      </c>
      <c r="F20" s="38">
        <v>63565</v>
      </c>
      <c r="G20" s="38">
        <v>55184</v>
      </c>
      <c r="H20" s="38">
        <v>47157</v>
      </c>
      <c r="I20" s="38">
        <v>64294</v>
      </c>
      <c r="J20" s="46">
        <v>274974</v>
      </c>
      <c r="K20" s="48">
        <f>J20/'ABS Estimated Population'!D7</f>
        <v>0.22375729721196458</v>
      </c>
    </row>
    <row r="21" spans="1:12" s="17" customFormat="1" ht="20.100000000000001" customHeight="1" x14ac:dyDescent="0.2">
      <c r="A21" s="65"/>
      <c r="B21" s="11" t="s">
        <v>8</v>
      </c>
      <c r="C21" s="38">
        <v>56</v>
      </c>
      <c r="D21" s="38">
        <v>1955</v>
      </c>
      <c r="E21" s="38">
        <v>8701</v>
      </c>
      <c r="F21" s="38">
        <v>12820</v>
      </c>
      <c r="G21" s="38">
        <v>11779</v>
      </c>
      <c r="H21" s="38">
        <v>11294</v>
      </c>
      <c r="I21" s="38">
        <v>16215</v>
      </c>
      <c r="J21" s="46">
        <v>62820</v>
      </c>
      <c r="K21" s="48">
        <f>J21/'ABS Estimated Population'!D8</f>
        <v>0.25882100891576987</v>
      </c>
    </row>
    <row r="22" spans="1:12" s="17" customFormat="1" ht="20.100000000000001" customHeight="1" x14ac:dyDescent="0.2">
      <c r="A22" s="65"/>
      <c r="B22" s="11" t="s">
        <v>9</v>
      </c>
      <c r="C22" s="38">
        <v>21</v>
      </c>
      <c r="D22" s="38">
        <v>486</v>
      </c>
      <c r="E22" s="38">
        <v>2808</v>
      </c>
      <c r="F22" s="38">
        <v>3981</v>
      </c>
      <c r="G22" s="38">
        <v>3046</v>
      </c>
      <c r="H22" s="38">
        <v>2387</v>
      </c>
      <c r="I22" s="38">
        <v>2006</v>
      </c>
      <c r="J22" s="46">
        <v>14735</v>
      </c>
      <c r="K22" s="48">
        <f>J22/'ABS Estimated Population'!D9</f>
        <v>0.14640277405188432</v>
      </c>
    </row>
    <row r="23" spans="1:12" s="17" customFormat="1" ht="20.100000000000001" customHeight="1" x14ac:dyDescent="0.2">
      <c r="A23" s="65"/>
      <c r="B23" s="11" t="s">
        <v>10</v>
      </c>
      <c r="C23" s="38">
        <v>65</v>
      </c>
      <c r="D23" s="38">
        <v>2043</v>
      </c>
      <c r="E23" s="38">
        <v>8791</v>
      </c>
      <c r="F23" s="38">
        <v>11918</v>
      </c>
      <c r="G23" s="38">
        <v>9635</v>
      </c>
      <c r="H23" s="38">
        <v>6899</v>
      </c>
      <c r="I23" s="38">
        <v>9000</v>
      </c>
      <c r="J23" s="46">
        <v>48351</v>
      </c>
      <c r="K23" s="48">
        <f>J23/'ABS Estimated Population'!D10</f>
        <v>0.23752935281344875</v>
      </c>
    </row>
    <row r="24" spans="1:12" s="17" customFormat="1" ht="20.100000000000001" customHeight="1" x14ac:dyDescent="0.2">
      <c r="A24" s="66" t="s">
        <v>18</v>
      </c>
      <c r="B24" s="67"/>
      <c r="C24" s="44">
        <f t="shared" ref="C24:J24" si="0">SUM(C16:C23)</f>
        <v>3781</v>
      </c>
      <c r="D24" s="44">
        <f t="shared" si="0"/>
        <v>79031</v>
      </c>
      <c r="E24" s="44">
        <f t="shared" si="0"/>
        <v>352084</v>
      </c>
      <c r="F24" s="44">
        <f t="shared" si="0"/>
        <v>495462</v>
      </c>
      <c r="G24" s="44">
        <f t="shared" si="0"/>
        <v>444056</v>
      </c>
      <c r="H24" s="44">
        <f t="shared" si="0"/>
        <v>379182</v>
      </c>
      <c r="I24" s="44">
        <f t="shared" si="0"/>
        <v>530606</v>
      </c>
      <c r="J24" s="44">
        <f t="shared" si="0"/>
        <v>2284202</v>
      </c>
      <c r="K24" s="49">
        <f>J24/'ABS Estimated Population'!D11</f>
        <v>0.2003324487853376</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v>159</v>
      </c>
      <c r="D29" s="38">
        <v>6873</v>
      </c>
      <c r="E29" s="38">
        <v>41041</v>
      </c>
      <c r="F29" s="38">
        <v>64791</v>
      </c>
      <c r="G29" s="38">
        <v>69179</v>
      </c>
      <c r="H29" s="38">
        <v>72050</v>
      </c>
      <c r="I29" s="38">
        <v>119099</v>
      </c>
      <c r="J29" s="38">
        <v>373192</v>
      </c>
      <c r="K29" s="48">
        <f>J29/'ABS Estimated Population'!C3</f>
        <v>0.10807057171195042</v>
      </c>
      <c r="L29" s="23"/>
    </row>
    <row r="30" spans="1:12" s="17" customFormat="1" ht="20.100000000000001" customHeight="1" x14ac:dyDescent="0.2">
      <c r="A30" s="74"/>
      <c r="B30" s="11" t="s">
        <v>4</v>
      </c>
      <c r="C30" s="12">
        <v>128</v>
      </c>
      <c r="D30" s="38">
        <v>6167</v>
      </c>
      <c r="E30" s="38">
        <v>38309</v>
      </c>
      <c r="F30" s="38">
        <v>67477</v>
      </c>
      <c r="G30" s="38">
        <v>62314</v>
      </c>
      <c r="H30" s="38">
        <v>55938</v>
      </c>
      <c r="I30" s="38">
        <v>88278</v>
      </c>
      <c r="J30" s="38">
        <v>318611</v>
      </c>
      <c r="K30" s="48">
        <f>J30/'ABS Estimated Population'!C4</f>
        <v>0.11302021736308035</v>
      </c>
      <c r="L30" s="23"/>
    </row>
    <row r="31" spans="1:12" s="17" customFormat="1" ht="20.100000000000001" customHeight="1" x14ac:dyDescent="0.2">
      <c r="A31" s="74"/>
      <c r="B31" s="11" t="s">
        <v>5</v>
      </c>
      <c r="C31" s="12">
        <v>143</v>
      </c>
      <c r="D31" s="38">
        <v>5062</v>
      </c>
      <c r="E31" s="38">
        <v>28782</v>
      </c>
      <c r="F31" s="38">
        <v>49645</v>
      </c>
      <c r="G31" s="38">
        <v>52482</v>
      </c>
      <c r="H31" s="38">
        <v>52812</v>
      </c>
      <c r="I31" s="38">
        <v>85556</v>
      </c>
      <c r="J31" s="38">
        <v>274482</v>
      </c>
      <c r="K31" s="48">
        <f>J31/'ABS Estimated Population'!C5</f>
        <v>0.12169447054113476</v>
      </c>
      <c r="L31" s="23"/>
    </row>
    <row r="32" spans="1:12" s="17" customFormat="1" ht="20.100000000000001" customHeight="1" x14ac:dyDescent="0.2">
      <c r="A32" s="74"/>
      <c r="B32" s="11" t="s">
        <v>6</v>
      </c>
      <c r="C32" s="12">
        <v>2066</v>
      </c>
      <c r="D32" s="38">
        <v>3363</v>
      </c>
      <c r="E32" s="38">
        <v>18759</v>
      </c>
      <c r="F32" s="38">
        <v>23914</v>
      </c>
      <c r="G32" s="38">
        <v>21525</v>
      </c>
      <c r="H32" s="38">
        <v>23201</v>
      </c>
      <c r="I32" s="38">
        <v>43793</v>
      </c>
      <c r="J32" s="38">
        <v>136621</v>
      </c>
      <c r="K32" s="48">
        <f>J32/'ABS Estimated Population'!C6</f>
        <v>0.17736744600277046</v>
      </c>
      <c r="L32" s="23"/>
    </row>
    <row r="33" spans="1:14" s="17" customFormat="1" ht="20.100000000000001" customHeight="1" x14ac:dyDescent="0.2">
      <c r="A33" s="74"/>
      <c r="B33" s="11" t="s">
        <v>7</v>
      </c>
      <c r="C33" s="12">
        <v>84</v>
      </c>
      <c r="D33" s="38">
        <v>2247</v>
      </c>
      <c r="E33" s="38">
        <v>14915</v>
      </c>
      <c r="F33" s="38">
        <v>33057</v>
      </c>
      <c r="G33" s="38">
        <v>32627</v>
      </c>
      <c r="H33" s="38">
        <v>31695</v>
      </c>
      <c r="I33" s="38">
        <v>48959</v>
      </c>
      <c r="J33" s="38">
        <v>163584</v>
      </c>
      <c r="K33" s="48">
        <f>J33/'ABS Estimated Population'!C7</f>
        <v>0.13269746965951981</v>
      </c>
      <c r="L33" s="23"/>
    </row>
    <row r="34" spans="1:14" s="17" customFormat="1" ht="20.100000000000001" customHeight="1" x14ac:dyDescent="0.2">
      <c r="A34" s="74"/>
      <c r="B34" s="11" t="s">
        <v>8</v>
      </c>
      <c r="C34" s="12">
        <v>10</v>
      </c>
      <c r="D34" s="38">
        <v>592</v>
      </c>
      <c r="E34" s="38">
        <v>3207</v>
      </c>
      <c r="F34" s="38">
        <v>5999</v>
      </c>
      <c r="G34" s="38">
        <v>6047</v>
      </c>
      <c r="H34" s="38">
        <v>6636</v>
      </c>
      <c r="I34" s="38">
        <v>12087</v>
      </c>
      <c r="J34" s="38">
        <v>34578</v>
      </c>
      <c r="K34" s="48">
        <f>J34/'ABS Estimated Population'!C8</f>
        <v>0.14737371498712856</v>
      </c>
      <c r="L34" s="23"/>
    </row>
    <row r="35" spans="1:14" s="17" customFormat="1" ht="20.100000000000001" customHeight="1" x14ac:dyDescent="0.2">
      <c r="A35" s="74"/>
      <c r="B35" s="11" t="s">
        <v>9</v>
      </c>
      <c r="C35" s="12">
        <v>3</v>
      </c>
      <c r="D35" s="38">
        <v>150</v>
      </c>
      <c r="E35" s="38">
        <v>1013</v>
      </c>
      <c r="F35" s="38">
        <v>1857</v>
      </c>
      <c r="G35" s="38">
        <v>1730</v>
      </c>
      <c r="H35" s="38">
        <v>1577</v>
      </c>
      <c r="I35" s="38">
        <v>1743</v>
      </c>
      <c r="J35" s="38">
        <v>8073</v>
      </c>
      <c r="K35" s="48">
        <f>J35/'ABS Estimated Population'!C9</f>
        <v>7.548881179693856E-2</v>
      </c>
      <c r="L35" s="23"/>
    </row>
    <row r="36" spans="1:14" s="17" customFormat="1" ht="20.100000000000001" customHeight="1" x14ac:dyDescent="0.2">
      <c r="A36" s="74"/>
      <c r="B36" s="11" t="s">
        <v>10</v>
      </c>
      <c r="C36" s="12">
        <v>25</v>
      </c>
      <c r="D36" s="38">
        <v>805</v>
      </c>
      <c r="E36" s="38">
        <v>4410</v>
      </c>
      <c r="F36" s="38">
        <v>7162</v>
      </c>
      <c r="G36" s="38">
        <v>6495</v>
      </c>
      <c r="H36" s="38">
        <v>5178</v>
      </c>
      <c r="I36" s="38">
        <v>6886</v>
      </c>
      <c r="J36" s="38">
        <v>30961</v>
      </c>
      <c r="K36" s="48">
        <f>J36/'ABS Estimated Population'!C10</f>
        <v>0.16109579062386181</v>
      </c>
      <c r="L36" s="23"/>
    </row>
    <row r="37" spans="1:14" s="17" customFormat="1" ht="20.100000000000001" customHeight="1" x14ac:dyDescent="0.2">
      <c r="A37" s="66" t="s">
        <v>18</v>
      </c>
      <c r="B37" s="67"/>
      <c r="C37" s="44">
        <f>SUM(C29:C36)</f>
        <v>2618</v>
      </c>
      <c r="D37" s="44">
        <f t="shared" ref="D37:J37" si="1">SUM(D29:D36)</f>
        <v>25259</v>
      </c>
      <c r="E37" s="44">
        <f t="shared" si="1"/>
        <v>150436</v>
      </c>
      <c r="F37" s="44">
        <f t="shared" si="1"/>
        <v>253902</v>
      </c>
      <c r="G37" s="44">
        <f t="shared" si="1"/>
        <v>252399</v>
      </c>
      <c r="H37" s="44">
        <f t="shared" si="1"/>
        <v>249087</v>
      </c>
      <c r="I37" s="44">
        <f t="shared" si="1"/>
        <v>406401</v>
      </c>
      <c r="J37" s="44">
        <f t="shared" si="1"/>
        <v>1340102</v>
      </c>
      <c r="K37" s="42">
        <f>J37/'ABS Estimated Population'!C11</f>
        <v>0.12111640216948155</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3"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46</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5:K45"/>
    <mergeCell ref="A46:K46"/>
    <mergeCell ref="A37:B37"/>
    <mergeCell ref="A39:K39"/>
    <mergeCell ref="A40:K41"/>
    <mergeCell ref="A42:K42"/>
    <mergeCell ref="A43:K44"/>
    <mergeCell ref="A16:A23"/>
    <mergeCell ref="A24:B24"/>
    <mergeCell ref="A27:B28"/>
    <mergeCell ref="C27:K27"/>
    <mergeCell ref="A29:A36"/>
    <mergeCell ref="A1:B2"/>
    <mergeCell ref="C1:E1"/>
    <mergeCell ref="A3:A10"/>
    <mergeCell ref="A11:B11"/>
    <mergeCell ref="A14:B15"/>
    <mergeCell ref="C14:K14"/>
  </mergeCells>
  <pageMargins left="0.74803149606299213" right="0.74803149606299213" top="0.98425196850393704" bottom="0.98425196850393704" header="0.51181102362204722" footer="0.51181102362204722"/>
  <pageSetup paperSize="9" scale="65" orientation="portrait" r:id="rId1"/>
  <headerFooter alignWithMargins="0">
    <oddHeader>&amp;C&amp;"Aptos"&amp;12&amp;KFF0000 OFFICIAL&amp;1#_x000D_&amp;"Arialri"&amp;10&amp;K000000&amp;"Arial,Bold"The Australian Organ Donor  Register
Legally Valid Consent Registrations (Including Intent Registrations of 16 &amp; 17 year olds) as at 
&amp;14&amp;KFF0000  30/04/2026</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69FF8-B5E9-4245-85A2-CE878379DDCA}">
  <sheetPr>
    <pageSetUpPr fitToPage="1"/>
  </sheetPr>
  <dimension ref="A1:N47"/>
  <sheetViews>
    <sheetView showRuler="0" view="pageLayout" topLeftCell="A24" zoomScaleNormal="100" workbookViewId="0">
      <selection activeCell="A47" sqref="A47"/>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0.100000000000001"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v>999981</v>
      </c>
      <c r="D3" s="39">
        <v>0.27539999999999998</v>
      </c>
      <c r="E3" s="13">
        <f>IF(C3=0,0,(C3-'APR 26'!C3)/'APR 26'!C3)</f>
        <v>1.5865432287957596E-3</v>
      </c>
      <c r="F3" s="22"/>
    </row>
    <row r="4" spans="1:11" s="17" customFormat="1" ht="20.100000000000001" customHeight="1" x14ac:dyDescent="0.2">
      <c r="A4" s="65"/>
      <c r="B4" s="11" t="s">
        <v>4</v>
      </c>
      <c r="C4" s="45">
        <v>873295</v>
      </c>
      <c r="D4" s="39">
        <v>0.24049999999999999</v>
      </c>
      <c r="E4" s="13">
        <f>IF(C4=0,0,(C4-'APR 26'!C4)/'APR 26'!C4)</f>
        <v>2.0378213211645416E-3</v>
      </c>
      <c r="F4" s="22"/>
    </row>
    <row r="5" spans="1:11" s="17" customFormat="1" ht="20.100000000000001" customHeight="1" x14ac:dyDescent="0.2">
      <c r="A5" s="65"/>
      <c r="B5" s="11" t="s">
        <v>5</v>
      </c>
      <c r="C5" s="45">
        <v>771415</v>
      </c>
      <c r="D5" s="39">
        <v>0.21240000000000001</v>
      </c>
      <c r="E5" s="13">
        <f>IF(C5=0,0,(C5-'APR 26'!C5)/'APR 26'!C5)</f>
        <v>2.0120384586408543E-3</v>
      </c>
      <c r="F5" s="22"/>
    </row>
    <row r="6" spans="1:11" s="17" customFormat="1" ht="20.100000000000001" customHeight="1" x14ac:dyDescent="0.2">
      <c r="A6" s="65"/>
      <c r="B6" s="11" t="s">
        <v>6</v>
      </c>
      <c r="C6" s="45">
        <v>347730</v>
      </c>
      <c r="D6" s="39">
        <v>9.5799999999999996E-2</v>
      </c>
      <c r="E6" s="13">
        <f>IF(C6=0,0,(C6-'APR 26'!C6)/'APR 26'!C6)</f>
        <v>1.2410055888441949E-3</v>
      </c>
      <c r="F6" s="22"/>
    </row>
    <row r="7" spans="1:11" s="17" customFormat="1" ht="20.100000000000001" customHeight="1" x14ac:dyDescent="0.2">
      <c r="A7" s="65"/>
      <c r="B7" s="11" t="s">
        <v>7</v>
      </c>
      <c r="C7" s="45">
        <v>439224</v>
      </c>
      <c r="D7" s="39">
        <v>0.12089999999999999</v>
      </c>
      <c r="E7" s="13">
        <f>IF(C7=0,0,(C7-'APR 26'!C7)/'APR 26'!C7)</f>
        <v>1.3542165378565077E-3</v>
      </c>
      <c r="F7" s="22"/>
    </row>
    <row r="8" spans="1:11" s="17" customFormat="1" ht="20.100000000000001" customHeight="1" x14ac:dyDescent="0.2">
      <c r="A8" s="65"/>
      <c r="B8" s="11" t="s">
        <v>8</v>
      </c>
      <c r="C8" s="45">
        <v>97636</v>
      </c>
      <c r="D8" s="39">
        <v>2.69E-2</v>
      </c>
      <c r="E8" s="13">
        <f>IF(C8=0,0,(C8-'APR 26'!C8)/'APR 26'!C8)</f>
        <v>2.0320614134116052E-3</v>
      </c>
      <c r="F8" s="22"/>
    </row>
    <row r="9" spans="1:11" s="17" customFormat="1" ht="20.100000000000001" customHeight="1" x14ac:dyDescent="0.2">
      <c r="A9" s="65"/>
      <c r="B9" s="11" t="s">
        <v>9</v>
      </c>
      <c r="C9" s="45">
        <v>22814</v>
      </c>
      <c r="D9" s="39">
        <v>6.1999999999999998E-3</v>
      </c>
      <c r="E9" s="13">
        <f>IF(C9=0,0,(C9-'APR 26'!C9)/'APR 26'!C9)</f>
        <v>8.76731544800982E-5</v>
      </c>
      <c r="F9" s="22"/>
    </row>
    <row r="10" spans="1:11" s="17" customFormat="1" ht="20.100000000000001" customHeight="1" x14ac:dyDescent="0.2">
      <c r="A10" s="65"/>
      <c r="B10" s="11" t="s">
        <v>10</v>
      </c>
      <c r="C10">
        <v>79534</v>
      </c>
      <c r="D10" s="39">
        <v>2.1899999999999999E-2</v>
      </c>
      <c r="E10" s="13">
        <f>IF(C10=0,0,(C10-'APR 26'!C10)/'APR 26'!C10)</f>
        <v>2.2177978275662188E-3</v>
      </c>
      <c r="F10" s="22"/>
    </row>
    <row r="11" spans="1:11" s="8" customFormat="1" ht="20.100000000000001" customHeight="1" x14ac:dyDescent="0.2">
      <c r="A11" s="66" t="s">
        <v>18</v>
      </c>
      <c r="B11" s="67"/>
      <c r="C11" s="44">
        <f>SUM(C3:C10)</f>
        <v>3631629</v>
      </c>
      <c r="D11" s="14">
        <f>SUM(D3:D10)</f>
        <v>1</v>
      </c>
      <c r="E11" s="15">
        <f>IF(C11=0,0,(C11-'APR 26'!C11)/'APR 26'!C11)</f>
        <v>1.7405364879614731E-3</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v>400</v>
      </c>
      <c r="D16" s="38">
        <v>21844</v>
      </c>
      <c r="E16" s="38">
        <v>94563</v>
      </c>
      <c r="F16" s="38">
        <v>127059</v>
      </c>
      <c r="G16" s="38">
        <v>121876</v>
      </c>
      <c r="H16" s="38">
        <v>107586</v>
      </c>
      <c r="I16" s="38">
        <v>152724</v>
      </c>
      <c r="J16" s="46">
        <v>626052</v>
      </c>
      <c r="K16" s="48">
        <f>J16/'ABS Estimated Population'!D3</f>
        <v>0.17666031381972777</v>
      </c>
    </row>
    <row r="17" spans="1:12" s="17" customFormat="1" ht="20.100000000000001" customHeight="1" x14ac:dyDescent="0.2">
      <c r="A17" s="65"/>
      <c r="B17" s="11" t="s">
        <v>4</v>
      </c>
      <c r="C17" s="38">
        <v>371</v>
      </c>
      <c r="D17" s="38">
        <v>19543</v>
      </c>
      <c r="E17" s="38">
        <v>89341</v>
      </c>
      <c r="F17" s="38">
        <v>128046</v>
      </c>
      <c r="G17" s="38">
        <v>108714</v>
      </c>
      <c r="H17" s="38">
        <v>87582</v>
      </c>
      <c r="I17" s="38">
        <v>120036</v>
      </c>
      <c r="J17" s="46">
        <v>553633</v>
      </c>
      <c r="K17" s="48">
        <f>J17/'ABS Estimated Population'!D4</f>
        <v>0.18797404510225402</v>
      </c>
    </row>
    <row r="18" spans="1:12" s="17" customFormat="1" ht="20.100000000000001" customHeight="1" x14ac:dyDescent="0.2">
      <c r="A18" s="65"/>
      <c r="B18" s="11" t="s">
        <v>5</v>
      </c>
      <c r="C18" s="38">
        <v>364</v>
      </c>
      <c r="D18" s="38">
        <v>17308</v>
      </c>
      <c r="E18" s="38">
        <v>76392</v>
      </c>
      <c r="F18" s="38">
        <v>106779</v>
      </c>
      <c r="G18" s="38">
        <v>99087</v>
      </c>
      <c r="H18" s="38">
        <v>83785</v>
      </c>
      <c r="I18" s="38">
        <v>112486</v>
      </c>
      <c r="J18" s="46">
        <v>496201</v>
      </c>
      <c r="K18" s="48">
        <f>J18/'ABS Estimated Population'!D5</f>
        <v>0.21223292366730226</v>
      </c>
    </row>
    <row r="19" spans="1:12" s="17" customFormat="1" ht="20.100000000000001" customHeight="1" x14ac:dyDescent="0.2">
      <c r="A19" s="65"/>
      <c r="B19" s="11" t="s">
        <v>6</v>
      </c>
      <c r="C19" s="38">
        <v>2246</v>
      </c>
      <c r="D19" s="38">
        <v>7529</v>
      </c>
      <c r="E19" s="38">
        <v>33968</v>
      </c>
      <c r="F19" s="38">
        <v>41816</v>
      </c>
      <c r="G19" s="38">
        <v>35374</v>
      </c>
      <c r="H19" s="38">
        <v>33889</v>
      </c>
      <c r="I19" s="38">
        <v>56102</v>
      </c>
      <c r="J19" s="46">
        <v>210924</v>
      </c>
      <c r="K19" s="48">
        <f>J19/'ABS Estimated Population'!D6</f>
        <v>0.26393245899752116</v>
      </c>
    </row>
    <row r="20" spans="1:12" s="17" customFormat="1" ht="20.100000000000001" customHeight="1" x14ac:dyDescent="0.2">
      <c r="A20" s="65"/>
      <c r="B20" s="11" t="s">
        <v>7</v>
      </c>
      <c r="C20" s="38">
        <v>223</v>
      </c>
      <c r="D20" s="38">
        <v>7742</v>
      </c>
      <c r="E20" s="38">
        <v>36595</v>
      </c>
      <c r="F20" s="38">
        <v>63576</v>
      </c>
      <c r="G20" s="38">
        <v>55341</v>
      </c>
      <c r="H20" s="38">
        <v>47261</v>
      </c>
      <c r="I20" s="38">
        <v>64607</v>
      </c>
      <c r="J20" s="46">
        <v>275345</v>
      </c>
      <c r="K20" s="48">
        <f>J20/'ABS Estimated Population'!D7</f>
        <v>0.22405919469051033</v>
      </c>
    </row>
    <row r="21" spans="1:12" s="17" customFormat="1" ht="20.100000000000001" customHeight="1" x14ac:dyDescent="0.2">
      <c r="A21" s="65"/>
      <c r="B21" s="11" t="s">
        <v>8</v>
      </c>
      <c r="C21" s="38">
        <v>52</v>
      </c>
      <c r="D21" s="38">
        <v>1924</v>
      </c>
      <c r="E21" s="38">
        <v>8712</v>
      </c>
      <c r="F21" s="38">
        <v>12807</v>
      </c>
      <c r="G21" s="38">
        <v>11845</v>
      </c>
      <c r="H21" s="38">
        <v>11322</v>
      </c>
      <c r="I21" s="38">
        <v>16303</v>
      </c>
      <c r="J21" s="46">
        <v>62965</v>
      </c>
      <c r="K21" s="48">
        <f>J21/'ABS Estimated Population'!D8</f>
        <v>0.25941841493762258</v>
      </c>
    </row>
    <row r="22" spans="1:12" s="17" customFormat="1" ht="20.100000000000001" customHeight="1" x14ac:dyDescent="0.2">
      <c r="A22" s="65"/>
      <c r="B22" s="11" t="s">
        <v>9</v>
      </c>
      <c r="C22" s="38">
        <v>21</v>
      </c>
      <c r="D22" s="38">
        <v>484</v>
      </c>
      <c r="E22" s="38">
        <v>2766</v>
      </c>
      <c r="F22" s="38">
        <v>3969</v>
      </c>
      <c r="G22" s="38">
        <v>3063</v>
      </c>
      <c r="H22" s="38">
        <v>2396</v>
      </c>
      <c r="I22" s="38">
        <v>2013</v>
      </c>
      <c r="J22" s="46">
        <v>14712</v>
      </c>
      <c r="K22" s="48">
        <f>J22/'ABS Estimated Population'!D9</f>
        <v>0.14617425258577008</v>
      </c>
    </row>
    <row r="23" spans="1:12" s="17" customFormat="1" ht="20.100000000000001" customHeight="1" x14ac:dyDescent="0.2">
      <c r="A23" s="65"/>
      <c r="B23" s="11" t="s">
        <v>10</v>
      </c>
      <c r="C23" s="38">
        <v>72</v>
      </c>
      <c r="D23" s="38">
        <v>2025</v>
      </c>
      <c r="E23" s="38">
        <v>8796</v>
      </c>
      <c r="F23" s="38">
        <v>11890</v>
      </c>
      <c r="G23" s="38">
        <v>9664</v>
      </c>
      <c r="H23" s="38">
        <v>6947</v>
      </c>
      <c r="I23" s="38">
        <v>9049</v>
      </c>
      <c r="J23" s="46">
        <v>48443</v>
      </c>
      <c r="K23" s="48">
        <f>J23/'ABS Estimated Population'!D10</f>
        <v>0.23798131245148804</v>
      </c>
    </row>
    <row r="24" spans="1:12" s="17" customFormat="1" ht="20.100000000000001" customHeight="1" x14ac:dyDescent="0.2">
      <c r="A24" s="66" t="s">
        <v>18</v>
      </c>
      <c r="B24" s="67"/>
      <c r="C24" s="44">
        <f t="shared" ref="C24:J24" si="0">SUM(C16:C23)</f>
        <v>3749</v>
      </c>
      <c r="D24" s="44">
        <f t="shared" si="0"/>
        <v>78399</v>
      </c>
      <c r="E24" s="44">
        <f t="shared" si="0"/>
        <v>351133</v>
      </c>
      <c r="F24" s="44">
        <f t="shared" si="0"/>
        <v>495942</v>
      </c>
      <c r="G24" s="44">
        <f t="shared" si="0"/>
        <v>444964</v>
      </c>
      <c r="H24" s="44">
        <f t="shared" si="0"/>
        <v>380768</v>
      </c>
      <c r="I24" s="44">
        <f t="shared" si="0"/>
        <v>533320</v>
      </c>
      <c r="J24" s="44">
        <f t="shared" si="0"/>
        <v>2288275</v>
      </c>
      <c r="K24" s="49">
        <f>J24/'ABS Estimated Population'!D11</f>
        <v>0.20068966503149388</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v>157</v>
      </c>
      <c r="D29" s="38">
        <v>6812</v>
      </c>
      <c r="E29" s="38">
        <v>40929</v>
      </c>
      <c r="F29" s="38">
        <v>64841</v>
      </c>
      <c r="G29" s="38">
        <v>69060</v>
      </c>
      <c r="H29" s="38">
        <v>72333</v>
      </c>
      <c r="I29" s="38">
        <v>119570</v>
      </c>
      <c r="J29" s="38">
        <v>373702</v>
      </c>
      <c r="K29" s="48">
        <f>J29/'ABS Estimated Population'!C3</f>
        <v>0.10821825974270428</v>
      </c>
      <c r="L29" s="23"/>
    </row>
    <row r="30" spans="1:12" s="17" customFormat="1" ht="20.100000000000001" customHeight="1" x14ac:dyDescent="0.2">
      <c r="A30" s="74"/>
      <c r="B30" s="11" t="s">
        <v>4</v>
      </c>
      <c r="C30" s="12">
        <v>125</v>
      </c>
      <c r="D30" s="38">
        <v>6142</v>
      </c>
      <c r="E30" s="38">
        <v>38211</v>
      </c>
      <c r="F30" s="38">
        <v>67507</v>
      </c>
      <c r="G30" s="38">
        <v>62390</v>
      </c>
      <c r="H30" s="38">
        <v>56200</v>
      </c>
      <c r="I30" s="38">
        <v>88672</v>
      </c>
      <c r="J30" s="38">
        <v>319247</v>
      </c>
      <c r="K30" s="48">
        <f>J30/'ABS Estimated Population'!C4</f>
        <v>0.1132458243202881</v>
      </c>
      <c r="L30" s="23"/>
    </row>
    <row r="31" spans="1:12" s="17" customFormat="1" ht="20.100000000000001" customHeight="1" x14ac:dyDescent="0.2">
      <c r="A31" s="74"/>
      <c r="B31" s="11" t="s">
        <v>5</v>
      </c>
      <c r="C31" s="12">
        <v>142</v>
      </c>
      <c r="D31" s="38">
        <v>5028</v>
      </c>
      <c r="E31" s="38">
        <v>28672</v>
      </c>
      <c r="F31" s="38">
        <v>49726</v>
      </c>
      <c r="G31" s="38">
        <v>52494</v>
      </c>
      <c r="H31" s="38">
        <v>53051</v>
      </c>
      <c r="I31" s="38">
        <v>85920</v>
      </c>
      <c r="J31" s="38">
        <v>275033</v>
      </c>
      <c r="K31" s="48">
        <f>J31/'ABS Estimated Population'!C5</f>
        <v>0.1219387621641489</v>
      </c>
      <c r="L31" s="23"/>
    </row>
    <row r="32" spans="1:12" s="17" customFormat="1" ht="20.100000000000001" customHeight="1" x14ac:dyDescent="0.2">
      <c r="A32" s="74"/>
      <c r="B32" s="11" t="s">
        <v>6</v>
      </c>
      <c r="C32" s="12">
        <v>2026</v>
      </c>
      <c r="D32" s="38">
        <v>3318</v>
      </c>
      <c r="E32" s="38">
        <v>18642</v>
      </c>
      <c r="F32" s="38">
        <v>23988</v>
      </c>
      <c r="G32" s="38">
        <v>21583</v>
      </c>
      <c r="H32" s="38">
        <v>23225</v>
      </c>
      <c r="I32" s="38">
        <v>43944</v>
      </c>
      <c r="J32" s="38">
        <v>136726</v>
      </c>
      <c r="K32" s="48">
        <f>J32/'ABS Estimated Population'!C6</f>
        <v>0.177503761663103</v>
      </c>
      <c r="L32" s="23"/>
    </row>
    <row r="33" spans="1:14" s="17" customFormat="1" ht="20.100000000000001" customHeight="1" x14ac:dyDescent="0.2">
      <c r="A33" s="74"/>
      <c r="B33" s="11" t="s">
        <v>7</v>
      </c>
      <c r="C33" s="12">
        <v>80</v>
      </c>
      <c r="D33" s="38">
        <v>2225</v>
      </c>
      <c r="E33" s="38">
        <v>14850</v>
      </c>
      <c r="F33" s="38">
        <v>33067</v>
      </c>
      <c r="G33" s="38">
        <v>32644</v>
      </c>
      <c r="H33" s="38">
        <v>31802</v>
      </c>
      <c r="I33" s="38">
        <v>49137</v>
      </c>
      <c r="J33" s="38">
        <v>163805</v>
      </c>
      <c r="K33" s="48">
        <f>J33/'ABS Estimated Population'!C7</f>
        <v>0.13287674233163174</v>
      </c>
      <c r="L33" s="23"/>
    </row>
    <row r="34" spans="1:14" s="17" customFormat="1" ht="20.100000000000001" customHeight="1" x14ac:dyDescent="0.2">
      <c r="A34" s="74"/>
      <c r="B34" s="11" t="s">
        <v>8</v>
      </c>
      <c r="C34" s="12">
        <v>9</v>
      </c>
      <c r="D34" s="38">
        <v>600</v>
      </c>
      <c r="E34" s="38">
        <v>3189</v>
      </c>
      <c r="F34" s="38">
        <v>5971</v>
      </c>
      <c r="G34" s="38">
        <v>6071</v>
      </c>
      <c r="H34" s="38">
        <v>6657</v>
      </c>
      <c r="I34" s="38">
        <v>12133</v>
      </c>
      <c r="J34" s="38">
        <v>34630</v>
      </c>
      <c r="K34" s="48">
        <f>J34/'ABS Estimated Population'!C8</f>
        <v>0.14759534241437511</v>
      </c>
      <c r="L34" s="23"/>
    </row>
    <row r="35" spans="1:14" s="17" customFormat="1" ht="20.100000000000001" customHeight="1" x14ac:dyDescent="0.2">
      <c r="A35" s="74"/>
      <c r="B35" s="11" t="s">
        <v>9</v>
      </c>
      <c r="C35" s="12">
        <v>5</v>
      </c>
      <c r="D35" s="38">
        <v>142</v>
      </c>
      <c r="E35" s="38">
        <v>1017</v>
      </c>
      <c r="F35" s="38">
        <v>1854</v>
      </c>
      <c r="G35" s="38">
        <v>1735</v>
      </c>
      <c r="H35" s="38">
        <v>1584</v>
      </c>
      <c r="I35" s="38">
        <v>1759</v>
      </c>
      <c r="J35" s="38">
        <v>8096</v>
      </c>
      <c r="K35" s="48">
        <f>J35/'ABS Estimated Population'!C9</f>
        <v>7.570387963681588E-2</v>
      </c>
      <c r="L35" s="23"/>
    </row>
    <row r="36" spans="1:14" s="17" customFormat="1" ht="20.100000000000001" customHeight="1" x14ac:dyDescent="0.2">
      <c r="A36" s="74"/>
      <c r="B36" s="11" t="s">
        <v>10</v>
      </c>
      <c r="C36" s="12">
        <v>27</v>
      </c>
      <c r="D36" s="38">
        <v>812</v>
      </c>
      <c r="E36" s="38">
        <v>4391</v>
      </c>
      <c r="F36" s="38">
        <v>7172</v>
      </c>
      <c r="G36" s="38">
        <v>6517</v>
      </c>
      <c r="H36" s="38">
        <v>5202</v>
      </c>
      <c r="I36" s="38">
        <v>6918</v>
      </c>
      <c r="J36" s="38">
        <v>31039</v>
      </c>
      <c r="K36" s="48">
        <f>J36/'ABS Estimated Population'!C10</f>
        <v>0.16150163900306988</v>
      </c>
      <c r="L36" s="23"/>
    </row>
    <row r="37" spans="1:14" s="17" customFormat="1" ht="20.100000000000001" customHeight="1" x14ac:dyDescent="0.2">
      <c r="A37" s="66" t="s">
        <v>18</v>
      </c>
      <c r="B37" s="67"/>
      <c r="C37" s="44">
        <f>SUM(C29:C36)</f>
        <v>2571</v>
      </c>
      <c r="D37" s="44">
        <f t="shared" ref="D37:J37" si="1">SUM(D29:D36)</f>
        <v>25079</v>
      </c>
      <c r="E37" s="44">
        <f t="shared" si="1"/>
        <v>149901</v>
      </c>
      <c r="F37" s="44">
        <f t="shared" si="1"/>
        <v>254126</v>
      </c>
      <c r="G37" s="44">
        <f t="shared" si="1"/>
        <v>252494</v>
      </c>
      <c r="H37" s="44">
        <f t="shared" si="1"/>
        <v>250054</v>
      </c>
      <c r="I37" s="44">
        <f t="shared" si="1"/>
        <v>408053</v>
      </c>
      <c r="J37" s="44">
        <f t="shared" si="1"/>
        <v>1342278</v>
      </c>
      <c r="K37" s="42">
        <f>J37/'ABS Estimated Population'!C11</f>
        <v>0.12131306577502858</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3"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47</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5:K45"/>
    <mergeCell ref="A46:K46"/>
    <mergeCell ref="A37:B37"/>
    <mergeCell ref="A39:K39"/>
    <mergeCell ref="A40:K41"/>
    <mergeCell ref="A42:K42"/>
    <mergeCell ref="A43:K44"/>
    <mergeCell ref="A16:A23"/>
    <mergeCell ref="A24:B24"/>
    <mergeCell ref="A27:B28"/>
    <mergeCell ref="C27:K27"/>
    <mergeCell ref="A29:A36"/>
    <mergeCell ref="A1:B2"/>
    <mergeCell ref="C1:E1"/>
    <mergeCell ref="A3:A10"/>
    <mergeCell ref="A11:B11"/>
    <mergeCell ref="A14:B15"/>
    <mergeCell ref="C14:K14"/>
  </mergeCells>
  <pageMargins left="0.74803149606299213" right="0.74803149606299213" top="0.98425196850393704" bottom="0.98425196850393704" header="0.51181102362204722" footer="0.51181102362204722"/>
  <pageSetup paperSize="9" scale="65" orientation="portrait" r:id="rId1"/>
  <headerFooter alignWithMargins="0">
    <oddHeader>&amp;C&amp;"Aptos"&amp;12&amp;KFF0000 OFFICIAL&amp;1#_x000D_&amp;"Arialri"&amp;10&amp;K000000&amp;"Arial,Bold"The Australian Organ Donor  Register
Legally Valid Consent Registrations (Including Intent Registrations of 16 &amp; 17 year olds) as at 
&amp;14 &amp;KFF000031/05/20**</oddHeader>
    <oddFooter>&amp;C_x000D_&amp;1#&amp;"Aptos"&amp;12&amp;KFF0000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B940C-7002-477B-88FC-DFCCFA632EFC}">
  <sheetPr>
    <pageSetUpPr fitToPage="1"/>
  </sheetPr>
  <dimension ref="A1:N47"/>
  <sheetViews>
    <sheetView tabSelected="1" showRuler="0" view="pageLayout" zoomScaleNormal="100" workbookViewId="0">
      <selection activeCell="A47" sqref="A47"/>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0.100000000000001"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v>1001619</v>
      </c>
      <c r="D3" s="39">
        <v>0.27529999999999999</v>
      </c>
      <c r="E3" s="13">
        <f>IF(C3=0,0,(C3-'MAY 26'!C3)/'MAY 26'!C3)</f>
        <v>1.6380311225913293E-3</v>
      </c>
      <c r="F3" s="22"/>
    </row>
    <row r="4" spans="1:11" s="17" customFormat="1" ht="20.100000000000001" customHeight="1" x14ac:dyDescent="0.2">
      <c r="A4" s="65"/>
      <c r="B4" s="11" t="s">
        <v>4</v>
      </c>
      <c r="C4" s="45">
        <v>874947</v>
      </c>
      <c r="D4" s="39">
        <v>0.24049999999999999</v>
      </c>
      <c r="E4" s="13">
        <f>IF(C4=0,0,(C4-'MAY 26'!C4)/'MAY 26'!C4)</f>
        <v>1.8916860854579496E-3</v>
      </c>
      <c r="F4" s="22"/>
    </row>
    <row r="5" spans="1:11" s="17" customFormat="1" ht="20.100000000000001" customHeight="1" x14ac:dyDescent="0.2">
      <c r="A5" s="65"/>
      <c r="B5" s="11" t="s">
        <v>5</v>
      </c>
      <c r="C5" s="45">
        <v>772852</v>
      </c>
      <c r="D5" s="39">
        <v>0.21249999999999999</v>
      </c>
      <c r="E5" s="13">
        <f>IF(C5=0,0,(C5-'MAY 26'!C5)/'MAY 26'!C5)</f>
        <v>1.8628105494448513E-3</v>
      </c>
      <c r="F5" s="22"/>
    </row>
    <row r="6" spans="1:11" s="17" customFormat="1" ht="20.100000000000001" customHeight="1" x14ac:dyDescent="0.2">
      <c r="A6" s="65"/>
      <c r="B6" s="11" t="s">
        <v>6</v>
      </c>
      <c r="C6" s="45">
        <v>348261</v>
      </c>
      <c r="D6" s="39">
        <v>9.5699999999999993E-2</v>
      </c>
      <c r="E6" s="13">
        <f>IF(C6=0,0,(C6-'MAY 26'!C6)/'MAY 26'!C6)</f>
        <v>1.5270468466913984E-3</v>
      </c>
      <c r="F6" s="22"/>
    </row>
    <row r="7" spans="1:11" s="17" customFormat="1" ht="20.100000000000001" customHeight="1" x14ac:dyDescent="0.2">
      <c r="A7" s="65"/>
      <c r="B7" s="11" t="s">
        <v>7</v>
      </c>
      <c r="C7" s="45">
        <v>439745</v>
      </c>
      <c r="D7" s="39">
        <v>0.12089999999999999</v>
      </c>
      <c r="E7" s="13">
        <f>IF(C7=0,0,(C7-'MAY 26'!C7)/'MAY 26'!C7)</f>
        <v>1.186182904395024E-3</v>
      </c>
      <c r="F7" s="22"/>
    </row>
    <row r="8" spans="1:11" s="17" customFormat="1" ht="20.100000000000001" customHeight="1" x14ac:dyDescent="0.2">
      <c r="A8" s="65"/>
      <c r="B8" s="11" t="s">
        <v>8</v>
      </c>
      <c r="C8" s="45">
        <v>97794</v>
      </c>
      <c r="D8" s="39">
        <v>2.69E-2</v>
      </c>
      <c r="E8" s="13">
        <f>IF(C8=0,0,(C8-'MAY 26'!C8)/'MAY 26'!C8)</f>
        <v>1.6182555614732272E-3</v>
      </c>
      <c r="F8" s="22"/>
    </row>
    <row r="9" spans="1:11" s="17" customFormat="1" ht="20.100000000000001" customHeight="1" x14ac:dyDescent="0.2">
      <c r="A9" s="65"/>
      <c r="B9" s="11" t="s">
        <v>9</v>
      </c>
      <c r="C9" s="45">
        <v>22813</v>
      </c>
      <c r="D9" s="39">
        <v>6.3E-3</v>
      </c>
      <c r="E9" s="13">
        <f>IF(C9=0,0,(C9-'MAY 26'!C9)/'MAY 26'!C9)</f>
        <v>-4.3832734285964758E-5</v>
      </c>
      <c r="F9" s="22"/>
    </row>
    <row r="10" spans="1:11" s="17" customFormat="1" ht="20.100000000000001" customHeight="1" x14ac:dyDescent="0.2">
      <c r="A10" s="65"/>
      <c r="B10" s="11" t="s">
        <v>10</v>
      </c>
      <c r="C10">
        <v>79612</v>
      </c>
      <c r="D10" s="39">
        <v>2.1899999999999999E-2</v>
      </c>
      <c r="E10" s="13">
        <f>IF(C10=0,0,(C10-'MAY 26'!C10)/'MAY 26'!C10)</f>
        <v>9.8071265119320039E-4</v>
      </c>
      <c r="F10" s="22"/>
    </row>
    <row r="11" spans="1:11" s="8" customFormat="1" ht="20.100000000000001" customHeight="1" x14ac:dyDescent="0.2">
      <c r="A11" s="66" t="s">
        <v>18</v>
      </c>
      <c r="B11" s="67"/>
      <c r="C11" s="44">
        <f>SUM(C3:C10)</f>
        <v>3637643</v>
      </c>
      <c r="D11" s="14">
        <f>SUM(D3:D10)</f>
        <v>1</v>
      </c>
      <c r="E11" s="15">
        <f>IF(C11=0,0,(C11-'MAY 26'!C11)/'MAY 26'!C11)</f>
        <v>1.6560061614223258E-3</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v>391</v>
      </c>
      <c r="D16" s="38">
        <v>21598</v>
      </c>
      <c r="E16" s="38">
        <v>94369</v>
      </c>
      <c r="F16" s="38">
        <v>127225</v>
      </c>
      <c r="G16" s="38">
        <v>122045</v>
      </c>
      <c r="H16" s="38">
        <v>108062</v>
      </c>
      <c r="I16" s="38">
        <v>153472</v>
      </c>
      <c r="J16" s="46">
        <v>627162</v>
      </c>
      <c r="K16" s="48">
        <f>J16/'ABS Estimated Population'!D3</f>
        <v>0.1769735353226379</v>
      </c>
    </row>
    <row r="17" spans="1:12" s="17" customFormat="1" ht="20.100000000000001" customHeight="1" x14ac:dyDescent="0.2">
      <c r="A17" s="65"/>
      <c r="B17" s="11" t="s">
        <v>4</v>
      </c>
      <c r="C17" s="38">
        <v>381</v>
      </c>
      <c r="D17" s="38">
        <v>19432</v>
      </c>
      <c r="E17" s="38">
        <v>89059</v>
      </c>
      <c r="F17" s="38">
        <v>128253</v>
      </c>
      <c r="G17" s="38">
        <v>108894</v>
      </c>
      <c r="H17" s="38">
        <v>87977</v>
      </c>
      <c r="I17" s="38">
        <v>120669</v>
      </c>
      <c r="J17" s="46">
        <v>554665</v>
      </c>
      <c r="K17" s="48">
        <f>J17/'ABS Estimated Population'!D4</f>
        <v>0.1883244382589942</v>
      </c>
    </row>
    <row r="18" spans="1:12" s="17" customFormat="1" ht="20.100000000000001" customHeight="1" x14ac:dyDescent="0.2">
      <c r="A18" s="65"/>
      <c r="B18" s="11" t="s">
        <v>5</v>
      </c>
      <c r="C18" s="38">
        <v>358</v>
      </c>
      <c r="D18" s="38">
        <v>17125</v>
      </c>
      <c r="E18" s="38">
        <v>76167</v>
      </c>
      <c r="F18" s="38">
        <v>106920</v>
      </c>
      <c r="G18" s="38">
        <v>99291</v>
      </c>
      <c r="H18" s="38">
        <v>84184</v>
      </c>
      <c r="I18" s="38">
        <v>113054</v>
      </c>
      <c r="J18" s="46">
        <v>497099</v>
      </c>
      <c r="K18" s="48">
        <f>J18/'ABS Estimated Population'!D5</f>
        <v>0.21261701230366783</v>
      </c>
    </row>
    <row r="19" spans="1:12" s="17" customFormat="1" ht="20.100000000000001" customHeight="1" x14ac:dyDescent="0.2">
      <c r="A19" s="65"/>
      <c r="B19" s="11" t="s">
        <v>6</v>
      </c>
      <c r="C19" s="38">
        <v>2227</v>
      </c>
      <c r="D19" s="38">
        <v>7483</v>
      </c>
      <c r="E19" s="38">
        <v>33852</v>
      </c>
      <c r="F19" s="38">
        <v>41926</v>
      </c>
      <c r="G19" s="38">
        <v>35413</v>
      </c>
      <c r="H19" s="38">
        <v>33957</v>
      </c>
      <c r="I19" s="38">
        <v>56374</v>
      </c>
      <c r="J19" s="46">
        <v>211232</v>
      </c>
      <c r="K19" s="48">
        <f>J19/'ABS Estimated Population'!D6</f>
        <v>0.26431786415469261</v>
      </c>
    </row>
    <row r="20" spans="1:12" s="17" customFormat="1" ht="20.100000000000001" customHeight="1" x14ac:dyDescent="0.2">
      <c r="A20" s="65"/>
      <c r="B20" s="11" t="s">
        <v>7</v>
      </c>
      <c r="C20" s="38">
        <v>213</v>
      </c>
      <c r="D20" s="38">
        <v>7695</v>
      </c>
      <c r="E20" s="38">
        <v>36442</v>
      </c>
      <c r="F20" s="38">
        <v>63626</v>
      </c>
      <c r="G20" s="38">
        <v>55381</v>
      </c>
      <c r="H20" s="38">
        <v>47418</v>
      </c>
      <c r="I20" s="38">
        <v>64913</v>
      </c>
      <c r="J20" s="46">
        <v>275688</v>
      </c>
      <c r="K20" s="48">
        <f>J20/'ABS Estimated Population'!D7</f>
        <v>0.22433830745369412</v>
      </c>
    </row>
    <row r="21" spans="1:12" s="17" customFormat="1" ht="20.100000000000001" customHeight="1" x14ac:dyDescent="0.2">
      <c r="A21" s="65"/>
      <c r="B21" s="11" t="s">
        <v>8</v>
      </c>
      <c r="C21" s="38">
        <v>49</v>
      </c>
      <c r="D21" s="38">
        <v>1916</v>
      </c>
      <c r="E21" s="38">
        <v>8665</v>
      </c>
      <c r="F21" s="38">
        <v>12872</v>
      </c>
      <c r="G21" s="38">
        <v>11839</v>
      </c>
      <c r="H21" s="38">
        <v>11364</v>
      </c>
      <c r="I21" s="38">
        <v>16379</v>
      </c>
      <c r="J21" s="46">
        <v>63084</v>
      </c>
      <c r="K21" s="48">
        <f>J21/'ABS Estimated Population'!D8</f>
        <v>0.25990869987969478</v>
      </c>
    </row>
    <row r="22" spans="1:12" s="17" customFormat="1" ht="20.100000000000001" customHeight="1" x14ac:dyDescent="0.2">
      <c r="A22" s="65"/>
      <c r="B22" s="11" t="s">
        <v>9</v>
      </c>
      <c r="C22" s="38">
        <v>20</v>
      </c>
      <c r="D22" s="38">
        <v>483</v>
      </c>
      <c r="E22" s="38">
        <v>2756</v>
      </c>
      <c r="F22" s="38">
        <v>3958</v>
      </c>
      <c r="G22" s="38">
        <v>3077</v>
      </c>
      <c r="H22" s="38">
        <v>2405</v>
      </c>
      <c r="I22" s="38">
        <v>2020</v>
      </c>
      <c r="J22" s="46">
        <v>14719</v>
      </c>
      <c r="K22" s="48">
        <f>J22/'ABS Estimated Population'!D9</f>
        <v>0.14624380259719613</v>
      </c>
    </row>
    <row r="23" spans="1:12" s="17" customFormat="1" ht="20.100000000000001" customHeight="1" x14ac:dyDescent="0.2">
      <c r="A23" s="65"/>
      <c r="B23" s="11" t="s">
        <v>10</v>
      </c>
      <c r="C23" s="38">
        <v>68</v>
      </c>
      <c r="D23" s="38">
        <v>2023</v>
      </c>
      <c r="E23" s="38">
        <v>8739</v>
      </c>
      <c r="F23" s="38">
        <v>11914</v>
      </c>
      <c r="G23" s="38">
        <v>9681</v>
      </c>
      <c r="H23" s="38">
        <v>6974</v>
      </c>
      <c r="I23" s="38">
        <v>9103</v>
      </c>
      <c r="J23" s="46">
        <v>48502</v>
      </c>
      <c r="K23" s="48">
        <f>J23/'ABS Estimated Population'!D10</f>
        <v>0.23827115613240452</v>
      </c>
    </row>
    <row r="24" spans="1:12" s="17" customFormat="1" ht="20.100000000000001" customHeight="1" x14ac:dyDescent="0.2">
      <c r="A24" s="66" t="s">
        <v>18</v>
      </c>
      <c r="B24" s="67"/>
      <c r="C24" s="44">
        <f t="shared" ref="C24:J24" si="0">SUM(C16:C23)</f>
        <v>3707</v>
      </c>
      <c r="D24" s="44">
        <f t="shared" si="0"/>
        <v>77755</v>
      </c>
      <c r="E24" s="44">
        <f t="shared" si="0"/>
        <v>350049</v>
      </c>
      <c r="F24" s="44">
        <f t="shared" si="0"/>
        <v>496694</v>
      </c>
      <c r="G24" s="44">
        <f t="shared" si="0"/>
        <v>445621</v>
      </c>
      <c r="H24" s="44">
        <f t="shared" si="0"/>
        <v>382341</v>
      </c>
      <c r="I24" s="44">
        <f t="shared" si="0"/>
        <v>535984</v>
      </c>
      <c r="J24" s="44">
        <f t="shared" si="0"/>
        <v>2292151</v>
      </c>
      <c r="K24" s="49">
        <f>J24/'ABS Estimated Population'!D11</f>
        <v>0.20102960369343884</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v>146</v>
      </c>
      <c r="D29" s="38">
        <v>6725</v>
      </c>
      <c r="E29" s="38">
        <v>40769</v>
      </c>
      <c r="F29" s="38">
        <v>64887</v>
      </c>
      <c r="G29" s="38">
        <v>69038</v>
      </c>
      <c r="H29" s="38">
        <v>72524</v>
      </c>
      <c r="I29" s="38">
        <v>120118</v>
      </c>
      <c r="J29" s="38">
        <v>374207</v>
      </c>
      <c r="K29" s="48">
        <f>J29/'ABS Estimated Population'!C3</f>
        <v>0.10836449985158801</v>
      </c>
      <c r="L29" s="23"/>
    </row>
    <row r="30" spans="1:12" s="17" customFormat="1" ht="20.100000000000001" customHeight="1" x14ac:dyDescent="0.2">
      <c r="A30" s="74"/>
      <c r="B30" s="11" t="s">
        <v>4</v>
      </c>
      <c r="C30" s="12">
        <v>130</v>
      </c>
      <c r="D30" s="38">
        <v>6107</v>
      </c>
      <c r="E30" s="38">
        <v>38063</v>
      </c>
      <c r="F30" s="38">
        <v>67552</v>
      </c>
      <c r="G30" s="38">
        <v>62540</v>
      </c>
      <c r="H30" s="38">
        <v>56371</v>
      </c>
      <c r="I30" s="38">
        <v>89078</v>
      </c>
      <c r="J30" s="38">
        <v>319841</v>
      </c>
      <c r="K30" s="48">
        <f>J30/'ABS Estimated Population'!C4</f>
        <v>0.11345653270485005</v>
      </c>
      <c r="L30" s="23"/>
    </row>
    <row r="31" spans="1:12" s="17" customFormat="1" ht="20.100000000000001" customHeight="1" x14ac:dyDescent="0.2">
      <c r="A31" s="74"/>
      <c r="B31" s="11" t="s">
        <v>5</v>
      </c>
      <c r="C31" s="12">
        <v>147</v>
      </c>
      <c r="D31" s="38">
        <v>4989</v>
      </c>
      <c r="E31" s="38">
        <v>28514</v>
      </c>
      <c r="F31" s="38">
        <v>49807</v>
      </c>
      <c r="G31" s="38">
        <v>52569</v>
      </c>
      <c r="H31" s="38">
        <v>53204</v>
      </c>
      <c r="I31" s="38">
        <v>86321</v>
      </c>
      <c r="J31" s="38">
        <v>275551</v>
      </c>
      <c r="K31" s="48">
        <f>J31/'ABS Estimated Population'!C5</f>
        <v>0.12216842289141082</v>
      </c>
      <c r="L31" s="23"/>
    </row>
    <row r="32" spans="1:12" s="17" customFormat="1" ht="20.100000000000001" customHeight="1" x14ac:dyDescent="0.2">
      <c r="A32" s="74"/>
      <c r="B32" s="11" t="s">
        <v>6</v>
      </c>
      <c r="C32" s="12">
        <v>2028</v>
      </c>
      <c r="D32" s="38">
        <v>3306</v>
      </c>
      <c r="E32" s="38">
        <v>18523</v>
      </c>
      <c r="F32" s="38">
        <v>24108</v>
      </c>
      <c r="G32" s="38">
        <v>21603</v>
      </c>
      <c r="H32" s="38">
        <v>23266</v>
      </c>
      <c r="I32" s="38">
        <v>44113</v>
      </c>
      <c r="J32" s="38">
        <v>136947</v>
      </c>
      <c r="K32" s="48">
        <f>J32/'ABS Estimated Population'!C6</f>
        <v>0.17779067367199336</v>
      </c>
      <c r="L32" s="23"/>
    </row>
    <row r="33" spans="1:14" s="17" customFormat="1" ht="20.100000000000001" customHeight="1" x14ac:dyDescent="0.2">
      <c r="A33" s="74"/>
      <c r="B33" s="11" t="s">
        <v>7</v>
      </c>
      <c r="C33" s="12">
        <v>78</v>
      </c>
      <c r="D33" s="38">
        <v>2204</v>
      </c>
      <c r="E33" s="38">
        <v>14749</v>
      </c>
      <c r="F33" s="38">
        <v>33095</v>
      </c>
      <c r="G33" s="38">
        <v>32654</v>
      </c>
      <c r="H33" s="38">
        <v>31902</v>
      </c>
      <c r="I33" s="38">
        <v>49295</v>
      </c>
      <c r="J33" s="38">
        <v>163977</v>
      </c>
      <c r="K33" s="48">
        <f>J33/'ABS Estimated Population'!C7</f>
        <v>0.13301626676422562</v>
      </c>
      <c r="L33" s="23"/>
    </row>
    <row r="34" spans="1:14" s="17" customFormat="1" ht="20.100000000000001" customHeight="1" x14ac:dyDescent="0.2">
      <c r="A34" s="74"/>
      <c r="B34" s="11" t="s">
        <v>8</v>
      </c>
      <c r="C34" s="12">
        <v>10</v>
      </c>
      <c r="D34" s="38">
        <v>588</v>
      </c>
      <c r="E34" s="38">
        <v>3186</v>
      </c>
      <c r="F34" s="38">
        <v>5968</v>
      </c>
      <c r="G34" s="38">
        <v>6081</v>
      </c>
      <c r="H34" s="38">
        <v>6655</v>
      </c>
      <c r="I34" s="38">
        <v>12179</v>
      </c>
      <c r="J34" s="38">
        <v>34667</v>
      </c>
      <c r="K34" s="48">
        <f>J34/'ABS Estimated Population'!C8</f>
        <v>0.14775303885299282</v>
      </c>
      <c r="L34" s="23"/>
    </row>
    <row r="35" spans="1:14" s="17" customFormat="1" ht="20.100000000000001" customHeight="1" x14ac:dyDescent="0.2">
      <c r="A35" s="74"/>
      <c r="B35" s="11" t="s">
        <v>9</v>
      </c>
      <c r="C35" s="12">
        <v>4</v>
      </c>
      <c r="D35" s="38">
        <v>135</v>
      </c>
      <c r="E35" s="38">
        <v>1014</v>
      </c>
      <c r="F35" s="38">
        <v>1842</v>
      </c>
      <c r="G35" s="38">
        <v>1731</v>
      </c>
      <c r="H35" s="38">
        <v>1591</v>
      </c>
      <c r="I35" s="38">
        <v>1770</v>
      </c>
      <c r="J35" s="38">
        <v>8087</v>
      </c>
      <c r="K35" s="48">
        <f>J35/'ABS Estimated Population'!C9</f>
        <v>7.5619722655994315E-2</v>
      </c>
      <c r="L35" s="23"/>
    </row>
    <row r="36" spans="1:14" s="17" customFormat="1" ht="20.100000000000001" customHeight="1" x14ac:dyDescent="0.2">
      <c r="A36" s="74"/>
      <c r="B36" s="11" t="s">
        <v>10</v>
      </c>
      <c r="C36" s="12">
        <v>27</v>
      </c>
      <c r="D36" s="38">
        <v>796</v>
      </c>
      <c r="E36" s="38">
        <v>4363</v>
      </c>
      <c r="F36" s="38">
        <v>7177</v>
      </c>
      <c r="G36" s="38">
        <v>6530</v>
      </c>
      <c r="H36" s="38">
        <v>5204</v>
      </c>
      <c r="I36" s="38">
        <v>6959</v>
      </c>
      <c r="J36" s="38">
        <v>31056</v>
      </c>
      <c r="K36" s="48">
        <f>J36/'ABS Estimated Population'!C10</f>
        <v>0.16159009313699985</v>
      </c>
      <c r="L36" s="23"/>
    </row>
    <row r="37" spans="1:14" s="17" customFormat="1" ht="20.100000000000001" customHeight="1" x14ac:dyDescent="0.2">
      <c r="A37" s="66" t="s">
        <v>18</v>
      </c>
      <c r="B37" s="67"/>
      <c r="C37" s="44">
        <f>SUM(C29:C36)</f>
        <v>2570</v>
      </c>
      <c r="D37" s="44">
        <f t="shared" ref="D37:J37" si="1">SUM(D29:D36)</f>
        <v>24850</v>
      </c>
      <c r="E37" s="44">
        <f t="shared" si="1"/>
        <v>149181</v>
      </c>
      <c r="F37" s="44">
        <f t="shared" si="1"/>
        <v>254436</v>
      </c>
      <c r="G37" s="44">
        <f t="shared" si="1"/>
        <v>252746</v>
      </c>
      <c r="H37" s="44">
        <f t="shared" si="1"/>
        <v>250717</v>
      </c>
      <c r="I37" s="44">
        <f t="shared" si="1"/>
        <v>409833</v>
      </c>
      <c r="J37" s="44">
        <f t="shared" si="1"/>
        <v>1344333</v>
      </c>
      <c r="K37" s="42">
        <f>J37/'ABS Estimated Population'!C11</f>
        <v>0.12149879358265687</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3"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48</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5:K45"/>
    <mergeCell ref="A46:K46"/>
    <mergeCell ref="A37:B37"/>
    <mergeCell ref="A39:K39"/>
    <mergeCell ref="A40:K41"/>
    <mergeCell ref="A42:K42"/>
    <mergeCell ref="A43:K44"/>
    <mergeCell ref="A16:A23"/>
    <mergeCell ref="A24:B24"/>
    <mergeCell ref="A27:B28"/>
    <mergeCell ref="C27:K27"/>
    <mergeCell ref="A29:A36"/>
    <mergeCell ref="A1:B2"/>
    <mergeCell ref="C1:E1"/>
    <mergeCell ref="A3:A10"/>
    <mergeCell ref="A11:B11"/>
    <mergeCell ref="A14:B15"/>
    <mergeCell ref="C14:K14"/>
  </mergeCells>
  <pageMargins left="0.74803149606299213" right="0.74803149606299213" top="0.98425196850393704" bottom="0.98425196850393704" header="0.51181102362204722" footer="0.51181102362204722"/>
  <pageSetup paperSize="9" scale="65" orientation="portrait" r:id="rId1"/>
  <headerFooter alignWithMargins="0">
    <oddHeader>&amp;C&amp;"Aptos,Regular"&amp;12&amp;KFF0000 OFFICIAL&amp;1#
&amp;"Arial,Bold"&amp;10&amp;K000000The Australian Organ Donor  Register
Legally Valid Consent Registrations (Including Intent Registrations of 16 &amp; 17 year olds) as at 
&amp;14 &amp;KFF000030/06/2026</oddHeader>
    <oddFooter>&amp;C_x000D_&amp;1#&amp;"Aptos"&amp;12&amp;KFF0000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A96C0-4432-4937-BC86-474F7F61279C}">
  <sheetPr>
    <pageSetUpPr fitToPage="1"/>
  </sheetPr>
  <dimension ref="A1:N47"/>
  <sheetViews>
    <sheetView showRuler="0" view="pageLayout" topLeftCell="A30" zoomScaleNormal="100" workbookViewId="0">
      <selection activeCell="A40" sqref="A40:K41"/>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0.100000000000001"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c r="D3" s="39"/>
      <c r="E3" s="13">
        <f>IF(C3=0,0,(C3-'JUN 26'!C3)/'JUN 26'!C3)</f>
        <v>0</v>
      </c>
      <c r="F3" s="22"/>
    </row>
    <row r="4" spans="1:11" s="17" customFormat="1" ht="20.100000000000001" customHeight="1" x14ac:dyDescent="0.2">
      <c r="A4" s="65"/>
      <c r="B4" s="11" t="s">
        <v>4</v>
      </c>
      <c r="C4" s="45"/>
      <c r="D4" s="39"/>
      <c r="E4" s="13">
        <f>IF(C4=0,0,(C4-'JUN 26'!C4)/'JUN 26'!C4)</f>
        <v>0</v>
      </c>
      <c r="F4" s="22"/>
    </row>
    <row r="5" spans="1:11" s="17" customFormat="1" ht="20.100000000000001" customHeight="1" x14ac:dyDescent="0.2">
      <c r="A5" s="65"/>
      <c r="B5" s="11" t="s">
        <v>5</v>
      </c>
      <c r="C5" s="45"/>
      <c r="D5" s="39"/>
      <c r="E5" s="13">
        <f>IF(C5=0,0,(C5-'JUN 26'!C5)/'JUN 26'!C5)</f>
        <v>0</v>
      </c>
      <c r="F5" s="22"/>
    </row>
    <row r="6" spans="1:11" s="17" customFormat="1" ht="20.100000000000001" customHeight="1" x14ac:dyDescent="0.2">
      <c r="A6" s="65"/>
      <c r="B6" s="11" t="s">
        <v>6</v>
      </c>
      <c r="C6" s="45"/>
      <c r="D6" s="39"/>
      <c r="E6" s="13">
        <f>IF(C6=0,0,(C6-'JUN 26'!C6)/'JUN 26'!C6)</f>
        <v>0</v>
      </c>
      <c r="F6" s="22"/>
    </row>
    <row r="7" spans="1:11" s="17" customFormat="1" ht="20.100000000000001" customHeight="1" x14ac:dyDescent="0.2">
      <c r="A7" s="65"/>
      <c r="B7" s="11" t="s">
        <v>7</v>
      </c>
      <c r="C7" s="45"/>
      <c r="D7" s="39"/>
      <c r="E7" s="13">
        <f>IF(C7=0,0,(C7-'JUN 26'!C7)/'JUN 26'!C7)</f>
        <v>0</v>
      </c>
      <c r="F7" s="22"/>
    </row>
    <row r="8" spans="1:11" s="17" customFormat="1" ht="20.100000000000001" customHeight="1" x14ac:dyDescent="0.2">
      <c r="A8" s="65"/>
      <c r="B8" s="11" t="s">
        <v>8</v>
      </c>
      <c r="C8" s="45"/>
      <c r="D8" s="39"/>
      <c r="E8" s="13">
        <f>IF(C8=0,0,(C8-'JUN 26'!C8)/'JUN 26'!C8)</f>
        <v>0</v>
      </c>
      <c r="F8" s="22"/>
    </row>
    <row r="9" spans="1:11" s="17" customFormat="1" ht="20.100000000000001" customHeight="1" x14ac:dyDescent="0.2">
      <c r="A9" s="65"/>
      <c r="B9" s="11" t="s">
        <v>9</v>
      </c>
      <c r="C9" s="45"/>
      <c r="D9" s="39"/>
      <c r="E9" s="13">
        <f>IF(C9=0,0,(C9-'JUN 26'!C9)/'JUN 26'!C9)</f>
        <v>0</v>
      </c>
      <c r="F9" s="22"/>
    </row>
    <row r="10" spans="1:11" s="17" customFormat="1" ht="20.100000000000001" customHeight="1" x14ac:dyDescent="0.2">
      <c r="A10" s="65"/>
      <c r="B10" s="11" t="s">
        <v>10</v>
      </c>
      <c r="C10"/>
      <c r="D10" s="39"/>
      <c r="E10" s="13">
        <f>IF(C10=0,0,(C10-'JUN 26'!C10)/'JUN 26'!C10)</f>
        <v>0</v>
      </c>
      <c r="F10" s="22"/>
    </row>
    <row r="11" spans="1:11" s="8" customFormat="1" ht="20.100000000000001" customHeight="1" x14ac:dyDescent="0.2">
      <c r="A11" s="66" t="s">
        <v>18</v>
      </c>
      <c r="B11" s="67"/>
      <c r="C11" s="44">
        <f>SUM(C3:C10)</f>
        <v>0</v>
      </c>
      <c r="D11" s="14">
        <f>SUM(D3:D10)</f>
        <v>0</v>
      </c>
      <c r="E11" s="15">
        <f>IF(C11=0,0,(C11-'JUN 26'!C11)/'JUN 26'!C11)</f>
        <v>0</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c r="D16" s="38"/>
      <c r="E16" s="38"/>
      <c r="F16" s="38"/>
      <c r="G16" s="38"/>
      <c r="H16" s="38"/>
      <c r="I16" s="38"/>
      <c r="J16" s="46"/>
      <c r="K16" s="48">
        <f>J16/'ABS Estimated Population'!D3</f>
        <v>0</v>
      </c>
    </row>
    <row r="17" spans="1:12" s="17" customFormat="1" ht="20.100000000000001" customHeight="1" x14ac:dyDescent="0.2">
      <c r="A17" s="65"/>
      <c r="B17" s="11" t="s">
        <v>4</v>
      </c>
      <c r="C17" s="38"/>
      <c r="D17" s="38"/>
      <c r="E17" s="38"/>
      <c r="F17" s="38"/>
      <c r="G17" s="38"/>
      <c r="H17" s="38"/>
      <c r="I17" s="38"/>
      <c r="J17" s="46"/>
      <c r="K17" s="48">
        <f>J17/'ABS Estimated Population'!D4</f>
        <v>0</v>
      </c>
    </row>
    <row r="18" spans="1:12" s="17" customFormat="1" ht="20.100000000000001" customHeight="1" x14ac:dyDescent="0.2">
      <c r="A18" s="65"/>
      <c r="B18" s="11" t="s">
        <v>5</v>
      </c>
      <c r="C18" s="38"/>
      <c r="D18" s="38"/>
      <c r="E18" s="38"/>
      <c r="F18" s="38"/>
      <c r="G18" s="38"/>
      <c r="H18" s="38"/>
      <c r="I18" s="38"/>
      <c r="J18" s="46"/>
      <c r="K18" s="48">
        <f>J18/'ABS Estimated Population'!D5</f>
        <v>0</v>
      </c>
    </row>
    <row r="19" spans="1:12" s="17" customFormat="1" ht="20.100000000000001" customHeight="1" x14ac:dyDescent="0.2">
      <c r="A19" s="65"/>
      <c r="B19" s="11" t="s">
        <v>6</v>
      </c>
      <c r="C19" s="38"/>
      <c r="D19" s="38"/>
      <c r="E19" s="38"/>
      <c r="F19" s="38"/>
      <c r="G19" s="38"/>
      <c r="H19" s="38"/>
      <c r="I19" s="38"/>
      <c r="J19" s="46"/>
      <c r="K19" s="48">
        <f>J19/'ABS Estimated Population'!D6</f>
        <v>0</v>
      </c>
    </row>
    <row r="20" spans="1:12" s="17" customFormat="1" ht="20.100000000000001" customHeight="1" x14ac:dyDescent="0.2">
      <c r="A20" s="65"/>
      <c r="B20" s="11" t="s">
        <v>7</v>
      </c>
      <c r="C20" s="38"/>
      <c r="D20" s="38"/>
      <c r="E20" s="38"/>
      <c r="F20" s="38"/>
      <c r="G20" s="38"/>
      <c r="H20" s="38"/>
      <c r="I20" s="38"/>
      <c r="J20" s="46"/>
      <c r="K20" s="48">
        <f>J20/'ABS Estimated Population'!D7</f>
        <v>0</v>
      </c>
    </row>
    <row r="21" spans="1:12" s="17" customFormat="1" ht="20.100000000000001" customHeight="1" x14ac:dyDescent="0.2">
      <c r="A21" s="65"/>
      <c r="B21" s="11" t="s">
        <v>8</v>
      </c>
      <c r="C21" s="38"/>
      <c r="D21" s="38"/>
      <c r="E21" s="38"/>
      <c r="F21" s="38"/>
      <c r="G21" s="38"/>
      <c r="H21" s="38"/>
      <c r="I21" s="38"/>
      <c r="J21" s="46"/>
      <c r="K21" s="48">
        <f>J21/'ABS Estimated Population'!D8</f>
        <v>0</v>
      </c>
    </row>
    <row r="22" spans="1:12" s="17" customFormat="1" ht="20.100000000000001" customHeight="1" x14ac:dyDescent="0.2">
      <c r="A22" s="65"/>
      <c r="B22" s="11" t="s">
        <v>9</v>
      </c>
      <c r="C22" s="38"/>
      <c r="D22" s="38"/>
      <c r="E22" s="38"/>
      <c r="F22" s="38"/>
      <c r="G22" s="38"/>
      <c r="H22" s="38"/>
      <c r="I22" s="38"/>
      <c r="J22" s="46"/>
      <c r="K22" s="48">
        <f>J22/'ABS Estimated Population'!D9</f>
        <v>0</v>
      </c>
    </row>
    <row r="23" spans="1:12" s="17" customFormat="1" ht="20.100000000000001" customHeight="1" x14ac:dyDescent="0.2">
      <c r="A23" s="65"/>
      <c r="B23" s="11" t="s">
        <v>10</v>
      </c>
      <c r="C23" s="38"/>
      <c r="D23" s="38"/>
      <c r="E23" s="38"/>
      <c r="F23" s="38"/>
      <c r="G23" s="38"/>
      <c r="H23" s="38"/>
      <c r="I23" s="38"/>
      <c r="J23" s="46"/>
      <c r="K23" s="48">
        <f>J23/'ABS Estimated Population'!D10</f>
        <v>0</v>
      </c>
    </row>
    <row r="24" spans="1:12" s="17" customFormat="1" ht="20.100000000000001" customHeight="1" x14ac:dyDescent="0.2">
      <c r="A24" s="66" t="s">
        <v>18</v>
      </c>
      <c r="B24" s="67"/>
      <c r="C24" s="44">
        <f t="shared" ref="C24:J24" si="0">SUM(C16:C23)</f>
        <v>0</v>
      </c>
      <c r="D24" s="44">
        <f t="shared" si="0"/>
        <v>0</v>
      </c>
      <c r="E24" s="44">
        <f t="shared" si="0"/>
        <v>0</v>
      </c>
      <c r="F24" s="44">
        <f t="shared" si="0"/>
        <v>0</v>
      </c>
      <c r="G24" s="44">
        <f t="shared" si="0"/>
        <v>0</v>
      </c>
      <c r="H24" s="44">
        <f t="shared" si="0"/>
        <v>0</v>
      </c>
      <c r="I24" s="44">
        <f t="shared" si="0"/>
        <v>0</v>
      </c>
      <c r="J24" s="44">
        <f t="shared" si="0"/>
        <v>0</v>
      </c>
      <c r="K24" s="49">
        <f>J24/'ABS Estimated Population'!D11</f>
        <v>0</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c r="D29" s="38"/>
      <c r="E29" s="38"/>
      <c r="F29" s="38"/>
      <c r="G29" s="38"/>
      <c r="H29" s="38"/>
      <c r="I29" s="38"/>
      <c r="J29" s="38"/>
      <c r="K29" s="48">
        <f>J29/'ABS Estimated Population'!C3</f>
        <v>0</v>
      </c>
      <c r="L29" s="23"/>
    </row>
    <row r="30" spans="1:12" s="17" customFormat="1" ht="20.100000000000001" customHeight="1" x14ac:dyDescent="0.2">
      <c r="A30" s="74"/>
      <c r="B30" s="11" t="s">
        <v>4</v>
      </c>
      <c r="C30" s="12"/>
      <c r="D30" s="38"/>
      <c r="E30" s="38"/>
      <c r="F30" s="38"/>
      <c r="G30" s="38"/>
      <c r="H30" s="38"/>
      <c r="I30" s="38"/>
      <c r="J30" s="38"/>
      <c r="K30" s="48">
        <f>J30/'ABS Estimated Population'!C4</f>
        <v>0</v>
      </c>
      <c r="L30" s="23"/>
    </row>
    <row r="31" spans="1:12" s="17" customFormat="1" ht="20.100000000000001" customHeight="1" x14ac:dyDescent="0.2">
      <c r="A31" s="74"/>
      <c r="B31" s="11" t="s">
        <v>5</v>
      </c>
      <c r="C31" s="12"/>
      <c r="D31" s="38"/>
      <c r="E31" s="38"/>
      <c r="F31" s="38"/>
      <c r="G31" s="38"/>
      <c r="H31" s="38"/>
      <c r="I31" s="38"/>
      <c r="J31" s="38"/>
      <c r="K31" s="48">
        <f>J31/'ABS Estimated Population'!C5</f>
        <v>0</v>
      </c>
      <c r="L31" s="23"/>
    </row>
    <row r="32" spans="1:12" s="17" customFormat="1" ht="20.100000000000001" customHeight="1" x14ac:dyDescent="0.2">
      <c r="A32" s="74"/>
      <c r="B32" s="11" t="s">
        <v>6</v>
      </c>
      <c r="C32" s="12"/>
      <c r="D32" s="38"/>
      <c r="E32" s="38"/>
      <c r="F32" s="38"/>
      <c r="G32" s="38"/>
      <c r="H32" s="38"/>
      <c r="I32" s="38"/>
      <c r="J32" s="38"/>
      <c r="K32" s="48">
        <f>J32/'ABS Estimated Population'!C6</f>
        <v>0</v>
      </c>
      <c r="L32" s="23"/>
    </row>
    <row r="33" spans="1:14" s="17" customFormat="1" ht="20.100000000000001" customHeight="1" x14ac:dyDescent="0.2">
      <c r="A33" s="74"/>
      <c r="B33" s="11" t="s">
        <v>7</v>
      </c>
      <c r="C33" s="12"/>
      <c r="D33" s="38"/>
      <c r="E33" s="38"/>
      <c r="F33" s="38"/>
      <c r="G33" s="38"/>
      <c r="H33" s="38"/>
      <c r="I33" s="38"/>
      <c r="J33" s="38"/>
      <c r="K33" s="48">
        <f>J33/'ABS Estimated Population'!C7</f>
        <v>0</v>
      </c>
      <c r="L33" s="23"/>
    </row>
    <row r="34" spans="1:14" s="17" customFormat="1" ht="20.100000000000001" customHeight="1" x14ac:dyDescent="0.2">
      <c r="A34" s="74"/>
      <c r="B34" s="11" t="s">
        <v>8</v>
      </c>
      <c r="C34" s="12"/>
      <c r="D34" s="38"/>
      <c r="E34" s="38"/>
      <c r="F34" s="38"/>
      <c r="G34" s="38"/>
      <c r="H34" s="38"/>
      <c r="I34" s="38"/>
      <c r="J34" s="38"/>
      <c r="K34" s="48">
        <f>J34/'ABS Estimated Population'!C8</f>
        <v>0</v>
      </c>
      <c r="L34" s="23"/>
    </row>
    <row r="35" spans="1:14" s="17" customFormat="1" ht="20.100000000000001" customHeight="1" x14ac:dyDescent="0.2">
      <c r="A35" s="74"/>
      <c r="B35" s="11" t="s">
        <v>9</v>
      </c>
      <c r="C35" s="12"/>
      <c r="D35" s="38"/>
      <c r="E35" s="38"/>
      <c r="F35" s="38"/>
      <c r="G35" s="38"/>
      <c r="H35" s="38"/>
      <c r="I35" s="38"/>
      <c r="J35" s="38"/>
      <c r="K35" s="48">
        <f>J35/'ABS Estimated Population'!C9</f>
        <v>0</v>
      </c>
      <c r="L35" s="23"/>
    </row>
    <row r="36" spans="1:14" s="17" customFormat="1" ht="20.100000000000001" customHeight="1" x14ac:dyDescent="0.2">
      <c r="A36" s="74"/>
      <c r="B36" s="11" t="s">
        <v>10</v>
      </c>
      <c r="C36" s="12"/>
      <c r="D36" s="38"/>
      <c r="E36" s="38"/>
      <c r="F36" s="38"/>
      <c r="G36" s="38"/>
      <c r="H36" s="38"/>
      <c r="I36" s="38"/>
      <c r="J36" s="38"/>
      <c r="K36" s="48">
        <f>J36/'ABS Estimated Population'!C10</f>
        <v>0</v>
      </c>
      <c r="L36" s="23"/>
    </row>
    <row r="37" spans="1:14" s="17" customFormat="1" ht="20.100000000000001" customHeight="1" x14ac:dyDescent="0.2">
      <c r="A37" s="66" t="s">
        <v>18</v>
      </c>
      <c r="B37" s="67"/>
      <c r="C37" s="44">
        <f>SUM(C29:C36)</f>
        <v>0</v>
      </c>
      <c r="D37" s="44">
        <f t="shared" ref="D37:J37" si="1">SUM(D29:D36)</f>
        <v>0</v>
      </c>
      <c r="E37" s="44">
        <f t="shared" si="1"/>
        <v>0</v>
      </c>
      <c r="F37" s="44">
        <f t="shared" si="1"/>
        <v>0</v>
      </c>
      <c r="G37" s="44">
        <f t="shared" si="1"/>
        <v>0</v>
      </c>
      <c r="H37" s="44">
        <f t="shared" si="1"/>
        <v>0</v>
      </c>
      <c r="I37" s="44">
        <f t="shared" si="1"/>
        <v>0</v>
      </c>
      <c r="J37" s="44">
        <f t="shared" si="1"/>
        <v>0</v>
      </c>
      <c r="K37" s="42">
        <f>J37/'ABS Estimated Population'!C11</f>
        <v>0</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3"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40</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5:K45"/>
    <mergeCell ref="A46:K46"/>
    <mergeCell ref="A37:B37"/>
    <mergeCell ref="A39:K39"/>
    <mergeCell ref="A40:K41"/>
    <mergeCell ref="A42:K42"/>
    <mergeCell ref="A43:K44"/>
    <mergeCell ref="A16:A23"/>
    <mergeCell ref="A24:B24"/>
    <mergeCell ref="A27:B28"/>
    <mergeCell ref="C27:K27"/>
    <mergeCell ref="A29:A36"/>
    <mergeCell ref="A1:B2"/>
    <mergeCell ref="C1:E1"/>
    <mergeCell ref="A3:A10"/>
    <mergeCell ref="A11:B11"/>
    <mergeCell ref="A14:B15"/>
    <mergeCell ref="C14:K14"/>
  </mergeCells>
  <pageMargins left="0.74803149606299213" right="0.74803149606299213" top="0.98425196850393704" bottom="0.98425196850393704" header="0.51181102362204722" footer="0.51181102362204722"/>
  <pageSetup paperSize="9" scale="65" orientation="portrait" r:id="rId1"/>
  <headerFooter alignWithMargins="0">
    <oddHeader>&amp;C&amp;"Aptos"&amp;12&amp;KFF0000 OFFICIAL&amp;1#_x000D_&amp;"Arialri"&amp;10&amp;K000000&amp;"Arial,Bold"The Australian Organ Donor  Register
Legally Valid Consent Registrations (Including Intent Registrations of 16 &amp; 17 year olds) as at 
&amp;14 &amp;KFF000031/07/20**</oddHeader>
    <oddFooter>&amp;C_x000D_&amp;1#&amp;"Aptos"&amp;12&amp;KFF0000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FF7FD-7BC1-4AE4-A481-4920413171FC}">
  <sheetPr>
    <pageSetUpPr fitToPage="1"/>
  </sheetPr>
  <dimension ref="A1:N47"/>
  <sheetViews>
    <sheetView showRuler="0" view="pageLayout" topLeftCell="A33" zoomScaleNormal="100" workbookViewId="0">
      <selection activeCell="A40" sqref="A40:K41"/>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0.100000000000001"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c r="D3" s="39"/>
      <c r="E3" s="13">
        <f>IF(C3=0,0,(C3-'JUL 26'!C3)/'JUL 26'!C3)</f>
        <v>0</v>
      </c>
      <c r="F3" s="22"/>
    </row>
    <row r="4" spans="1:11" s="17" customFormat="1" ht="20.100000000000001" customHeight="1" x14ac:dyDescent="0.2">
      <c r="A4" s="65"/>
      <c r="B4" s="11" t="s">
        <v>4</v>
      </c>
      <c r="C4" s="45"/>
      <c r="D4" s="39"/>
      <c r="E4" s="13">
        <f>IF(C4=0,0,(C4-'JUL 26'!C4)/'JUL 26'!C4)</f>
        <v>0</v>
      </c>
      <c r="F4" s="22"/>
    </row>
    <row r="5" spans="1:11" s="17" customFormat="1" ht="20.100000000000001" customHeight="1" x14ac:dyDescent="0.2">
      <c r="A5" s="65"/>
      <c r="B5" s="11" t="s">
        <v>5</v>
      </c>
      <c r="C5" s="45"/>
      <c r="D5" s="39"/>
      <c r="E5" s="13">
        <f>IF(C5=0,0,(C5-'JUL 26'!C5)/'JUL 26'!C5)</f>
        <v>0</v>
      </c>
      <c r="F5" s="22"/>
    </row>
    <row r="6" spans="1:11" s="17" customFormat="1" ht="20.100000000000001" customHeight="1" x14ac:dyDescent="0.2">
      <c r="A6" s="65"/>
      <c r="B6" s="11" t="s">
        <v>6</v>
      </c>
      <c r="C6" s="45"/>
      <c r="D6" s="39"/>
      <c r="E6" s="13">
        <f>IF(C6=0,0,(C6-'JUL 26'!C6)/'JUL 26'!C6)</f>
        <v>0</v>
      </c>
      <c r="F6" s="22"/>
    </row>
    <row r="7" spans="1:11" s="17" customFormat="1" ht="20.100000000000001" customHeight="1" x14ac:dyDescent="0.2">
      <c r="A7" s="65"/>
      <c r="B7" s="11" t="s">
        <v>7</v>
      </c>
      <c r="C7" s="45"/>
      <c r="D7" s="39"/>
      <c r="E7" s="13">
        <f>IF(C7=0,0,(C7-'JUL 26'!C7)/'JUL 26'!C7)</f>
        <v>0</v>
      </c>
      <c r="F7" s="22"/>
    </row>
    <row r="8" spans="1:11" s="17" customFormat="1" ht="20.100000000000001" customHeight="1" x14ac:dyDescent="0.2">
      <c r="A8" s="65"/>
      <c r="B8" s="11" t="s">
        <v>8</v>
      </c>
      <c r="C8" s="45"/>
      <c r="D8" s="39"/>
      <c r="E8" s="13">
        <f>IF(C8=0,0,(C8-'JUL 26'!C8)/'JUL 26'!C8)</f>
        <v>0</v>
      </c>
      <c r="F8" s="22"/>
    </row>
    <row r="9" spans="1:11" s="17" customFormat="1" ht="20.100000000000001" customHeight="1" x14ac:dyDescent="0.2">
      <c r="A9" s="65"/>
      <c r="B9" s="11" t="s">
        <v>9</v>
      </c>
      <c r="C9" s="45"/>
      <c r="D9" s="39"/>
      <c r="E9" s="13">
        <f>IF(C9=0,0,(C9-'JUL 26'!C9)/'JUL 26'!C9)</f>
        <v>0</v>
      </c>
      <c r="F9" s="22"/>
    </row>
    <row r="10" spans="1:11" s="17" customFormat="1" ht="20.100000000000001" customHeight="1" x14ac:dyDescent="0.2">
      <c r="A10" s="65"/>
      <c r="B10" s="11" t="s">
        <v>10</v>
      </c>
      <c r="C10"/>
      <c r="D10" s="39"/>
      <c r="E10" s="13">
        <f>IF(C10=0,0,(C10-'JUL 26'!C10)/'JUL 26'!C10)</f>
        <v>0</v>
      </c>
      <c r="F10" s="22"/>
    </row>
    <row r="11" spans="1:11" s="8" customFormat="1" ht="20.100000000000001" customHeight="1" x14ac:dyDescent="0.2">
      <c r="A11" s="66" t="s">
        <v>18</v>
      </c>
      <c r="B11" s="67"/>
      <c r="C11" s="44">
        <f>SUM(C3:C10)</f>
        <v>0</v>
      </c>
      <c r="D11" s="14">
        <f>SUM(D3:D10)</f>
        <v>0</v>
      </c>
      <c r="E11" s="15">
        <f>IF(C11=0,0,(C11-'JUL 26'!C11)/'JUL 26'!C11)</f>
        <v>0</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c r="D16" s="38"/>
      <c r="E16" s="38"/>
      <c r="F16" s="38"/>
      <c r="G16" s="38"/>
      <c r="H16" s="38"/>
      <c r="I16" s="38"/>
      <c r="J16" s="46"/>
      <c r="K16" s="48">
        <f>J16/'ABS Estimated Population'!D3</f>
        <v>0</v>
      </c>
    </row>
    <row r="17" spans="1:12" s="17" customFormat="1" ht="20.100000000000001" customHeight="1" x14ac:dyDescent="0.2">
      <c r="A17" s="65"/>
      <c r="B17" s="11" t="s">
        <v>4</v>
      </c>
      <c r="C17" s="38"/>
      <c r="D17" s="38"/>
      <c r="E17" s="38"/>
      <c r="F17" s="38"/>
      <c r="G17" s="38"/>
      <c r="H17" s="38"/>
      <c r="I17" s="38"/>
      <c r="J17" s="46"/>
      <c r="K17" s="48">
        <f>J17/'ABS Estimated Population'!D4</f>
        <v>0</v>
      </c>
    </row>
    <row r="18" spans="1:12" s="17" customFormat="1" ht="20.100000000000001" customHeight="1" x14ac:dyDescent="0.2">
      <c r="A18" s="65"/>
      <c r="B18" s="11" t="s">
        <v>5</v>
      </c>
      <c r="C18" s="38"/>
      <c r="D18" s="38"/>
      <c r="E18" s="38"/>
      <c r="F18" s="38"/>
      <c r="G18" s="38"/>
      <c r="H18" s="38"/>
      <c r="I18" s="38"/>
      <c r="J18" s="46"/>
      <c r="K18" s="48">
        <f>J18/'ABS Estimated Population'!D5</f>
        <v>0</v>
      </c>
    </row>
    <row r="19" spans="1:12" s="17" customFormat="1" ht="20.100000000000001" customHeight="1" x14ac:dyDescent="0.2">
      <c r="A19" s="65"/>
      <c r="B19" s="11" t="s">
        <v>6</v>
      </c>
      <c r="C19" s="38"/>
      <c r="D19" s="38"/>
      <c r="E19" s="38"/>
      <c r="F19" s="38"/>
      <c r="G19" s="38"/>
      <c r="H19" s="38"/>
      <c r="I19" s="38"/>
      <c r="J19" s="46"/>
      <c r="K19" s="48">
        <f>J19/'ABS Estimated Population'!D6</f>
        <v>0</v>
      </c>
    </row>
    <row r="20" spans="1:12" s="17" customFormat="1" ht="20.100000000000001" customHeight="1" x14ac:dyDescent="0.2">
      <c r="A20" s="65"/>
      <c r="B20" s="11" t="s">
        <v>7</v>
      </c>
      <c r="C20" s="38"/>
      <c r="D20" s="38"/>
      <c r="E20" s="38"/>
      <c r="F20" s="38"/>
      <c r="G20" s="38"/>
      <c r="H20" s="38"/>
      <c r="I20" s="38"/>
      <c r="J20" s="46"/>
      <c r="K20" s="48">
        <f>J20/'ABS Estimated Population'!D7</f>
        <v>0</v>
      </c>
    </row>
    <row r="21" spans="1:12" s="17" customFormat="1" ht="20.100000000000001" customHeight="1" x14ac:dyDescent="0.2">
      <c r="A21" s="65"/>
      <c r="B21" s="11" t="s">
        <v>8</v>
      </c>
      <c r="C21" s="38"/>
      <c r="D21" s="38"/>
      <c r="E21" s="38"/>
      <c r="F21" s="38"/>
      <c r="G21" s="38"/>
      <c r="H21" s="38"/>
      <c r="I21" s="38"/>
      <c r="J21" s="46"/>
      <c r="K21" s="48">
        <f>J21/'ABS Estimated Population'!D8</f>
        <v>0</v>
      </c>
    </row>
    <row r="22" spans="1:12" s="17" customFormat="1" ht="20.100000000000001" customHeight="1" x14ac:dyDescent="0.2">
      <c r="A22" s="65"/>
      <c r="B22" s="11" t="s">
        <v>9</v>
      </c>
      <c r="C22" s="38"/>
      <c r="D22" s="38"/>
      <c r="E22" s="38"/>
      <c r="F22" s="38"/>
      <c r="G22" s="38"/>
      <c r="H22" s="38"/>
      <c r="I22" s="38"/>
      <c r="J22" s="46"/>
      <c r="K22" s="48">
        <f>J22/'ABS Estimated Population'!D9</f>
        <v>0</v>
      </c>
    </row>
    <row r="23" spans="1:12" s="17" customFormat="1" ht="20.100000000000001" customHeight="1" x14ac:dyDescent="0.2">
      <c r="A23" s="65"/>
      <c r="B23" s="11" t="s">
        <v>10</v>
      </c>
      <c r="C23" s="38"/>
      <c r="D23" s="38"/>
      <c r="E23" s="38"/>
      <c r="F23" s="38"/>
      <c r="G23" s="38"/>
      <c r="H23" s="38"/>
      <c r="I23" s="38"/>
      <c r="J23" s="46"/>
      <c r="K23" s="48">
        <f>J23/'ABS Estimated Population'!D10</f>
        <v>0</v>
      </c>
    </row>
    <row r="24" spans="1:12" s="17" customFormat="1" ht="20.100000000000001" customHeight="1" x14ac:dyDescent="0.2">
      <c r="A24" s="66" t="s">
        <v>18</v>
      </c>
      <c r="B24" s="67"/>
      <c r="C24" s="44">
        <f t="shared" ref="C24:J24" si="0">SUM(C16:C23)</f>
        <v>0</v>
      </c>
      <c r="D24" s="44">
        <f t="shared" si="0"/>
        <v>0</v>
      </c>
      <c r="E24" s="44">
        <f t="shared" si="0"/>
        <v>0</v>
      </c>
      <c r="F24" s="44">
        <f t="shared" si="0"/>
        <v>0</v>
      </c>
      <c r="G24" s="44">
        <f t="shared" si="0"/>
        <v>0</v>
      </c>
      <c r="H24" s="44">
        <f t="shared" si="0"/>
        <v>0</v>
      </c>
      <c r="I24" s="44">
        <f t="shared" si="0"/>
        <v>0</v>
      </c>
      <c r="J24" s="44">
        <f t="shared" si="0"/>
        <v>0</v>
      </c>
      <c r="K24" s="49">
        <f>J24/'ABS Estimated Population'!D11</f>
        <v>0</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c r="D29" s="38"/>
      <c r="E29" s="38"/>
      <c r="F29" s="38"/>
      <c r="G29" s="38"/>
      <c r="H29" s="38"/>
      <c r="I29" s="38"/>
      <c r="J29" s="38"/>
      <c r="K29" s="48">
        <f>J29/'ABS Estimated Population'!C3</f>
        <v>0</v>
      </c>
      <c r="L29" s="23"/>
    </row>
    <row r="30" spans="1:12" s="17" customFormat="1" ht="20.100000000000001" customHeight="1" x14ac:dyDescent="0.2">
      <c r="A30" s="74"/>
      <c r="B30" s="11" t="s">
        <v>4</v>
      </c>
      <c r="C30" s="12"/>
      <c r="D30" s="38"/>
      <c r="E30" s="38"/>
      <c r="F30" s="38"/>
      <c r="G30" s="38"/>
      <c r="H30" s="38"/>
      <c r="I30" s="38"/>
      <c r="J30" s="38"/>
      <c r="K30" s="48">
        <f>J30/'ABS Estimated Population'!C4</f>
        <v>0</v>
      </c>
      <c r="L30" s="23"/>
    </row>
    <row r="31" spans="1:12" s="17" customFormat="1" ht="20.100000000000001" customHeight="1" x14ac:dyDescent="0.2">
      <c r="A31" s="74"/>
      <c r="B31" s="11" t="s">
        <v>5</v>
      </c>
      <c r="C31" s="12"/>
      <c r="D31" s="38"/>
      <c r="E31" s="38"/>
      <c r="F31" s="38"/>
      <c r="G31" s="38"/>
      <c r="H31" s="38"/>
      <c r="I31" s="38"/>
      <c r="J31" s="38"/>
      <c r="K31" s="48">
        <f>J31/'ABS Estimated Population'!C5</f>
        <v>0</v>
      </c>
      <c r="L31" s="23"/>
    </row>
    <row r="32" spans="1:12" s="17" customFormat="1" ht="20.100000000000001" customHeight="1" x14ac:dyDescent="0.2">
      <c r="A32" s="74"/>
      <c r="B32" s="11" t="s">
        <v>6</v>
      </c>
      <c r="C32" s="12"/>
      <c r="D32" s="38"/>
      <c r="E32" s="38"/>
      <c r="F32" s="38"/>
      <c r="G32" s="38"/>
      <c r="H32" s="38"/>
      <c r="I32" s="38"/>
      <c r="J32" s="38"/>
      <c r="K32" s="48">
        <f>J32/'ABS Estimated Population'!C6</f>
        <v>0</v>
      </c>
      <c r="L32" s="23"/>
    </row>
    <row r="33" spans="1:14" s="17" customFormat="1" ht="20.100000000000001" customHeight="1" x14ac:dyDescent="0.2">
      <c r="A33" s="74"/>
      <c r="B33" s="11" t="s">
        <v>7</v>
      </c>
      <c r="C33" s="12"/>
      <c r="D33" s="38"/>
      <c r="E33" s="38"/>
      <c r="F33" s="38"/>
      <c r="G33" s="38"/>
      <c r="H33" s="38"/>
      <c r="I33" s="38"/>
      <c r="J33" s="38"/>
      <c r="K33" s="48">
        <f>J33/'ABS Estimated Population'!C7</f>
        <v>0</v>
      </c>
      <c r="L33" s="23"/>
    </row>
    <row r="34" spans="1:14" s="17" customFormat="1" ht="20.100000000000001" customHeight="1" x14ac:dyDescent="0.2">
      <c r="A34" s="74"/>
      <c r="B34" s="11" t="s">
        <v>8</v>
      </c>
      <c r="C34" s="12"/>
      <c r="D34" s="38"/>
      <c r="E34" s="38"/>
      <c r="F34" s="38"/>
      <c r="G34" s="38"/>
      <c r="H34" s="38"/>
      <c r="I34" s="38"/>
      <c r="J34" s="38"/>
      <c r="K34" s="48">
        <f>J34/'ABS Estimated Population'!C8</f>
        <v>0</v>
      </c>
      <c r="L34" s="23"/>
    </row>
    <row r="35" spans="1:14" s="17" customFormat="1" ht="20.100000000000001" customHeight="1" x14ac:dyDescent="0.2">
      <c r="A35" s="74"/>
      <c r="B35" s="11" t="s">
        <v>9</v>
      </c>
      <c r="C35" s="12"/>
      <c r="D35" s="38"/>
      <c r="E35" s="38"/>
      <c r="F35" s="38"/>
      <c r="G35" s="38"/>
      <c r="H35" s="38"/>
      <c r="I35" s="38"/>
      <c r="J35" s="38"/>
      <c r="K35" s="48">
        <f>J35/'ABS Estimated Population'!C9</f>
        <v>0</v>
      </c>
      <c r="L35" s="23"/>
    </row>
    <row r="36" spans="1:14" s="17" customFormat="1" ht="20.100000000000001" customHeight="1" x14ac:dyDescent="0.2">
      <c r="A36" s="74"/>
      <c r="B36" s="11" t="s">
        <v>10</v>
      </c>
      <c r="C36" s="12"/>
      <c r="D36" s="38"/>
      <c r="E36" s="38"/>
      <c r="F36" s="38"/>
      <c r="G36" s="38"/>
      <c r="H36" s="38"/>
      <c r="I36" s="38"/>
      <c r="J36" s="38"/>
      <c r="K36" s="48">
        <f>J36/'ABS Estimated Population'!C10</f>
        <v>0</v>
      </c>
      <c r="L36" s="23"/>
    </row>
    <row r="37" spans="1:14" s="17" customFormat="1" ht="20.100000000000001" customHeight="1" x14ac:dyDescent="0.2">
      <c r="A37" s="66" t="s">
        <v>18</v>
      </c>
      <c r="B37" s="67"/>
      <c r="C37" s="44">
        <f>SUM(C29:C36)</f>
        <v>0</v>
      </c>
      <c r="D37" s="44">
        <f t="shared" ref="D37:J37" si="1">SUM(D29:D36)</f>
        <v>0</v>
      </c>
      <c r="E37" s="44">
        <f t="shared" si="1"/>
        <v>0</v>
      </c>
      <c r="F37" s="44">
        <f t="shared" si="1"/>
        <v>0</v>
      </c>
      <c r="G37" s="44">
        <f t="shared" si="1"/>
        <v>0</v>
      </c>
      <c r="H37" s="44">
        <f t="shared" si="1"/>
        <v>0</v>
      </c>
      <c r="I37" s="44">
        <f t="shared" si="1"/>
        <v>0</v>
      </c>
      <c r="J37" s="44">
        <f t="shared" si="1"/>
        <v>0</v>
      </c>
      <c r="K37" s="42">
        <f>J37/'ABS Estimated Population'!C11</f>
        <v>0</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3"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40</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5:K45"/>
    <mergeCell ref="A46:K46"/>
    <mergeCell ref="A37:B37"/>
    <mergeCell ref="A39:K39"/>
    <mergeCell ref="A40:K41"/>
    <mergeCell ref="A42:K42"/>
    <mergeCell ref="A43:K44"/>
    <mergeCell ref="A16:A23"/>
    <mergeCell ref="A24:B24"/>
    <mergeCell ref="A27:B28"/>
    <mergeCell ref="C27:K27"/>
    <mergeCell ref="A29:A36"/>
    <mergeCell ref="A1:B2"/>
    <mergeCell ref="C1:E1"/>
    <mergeCell ref="A3:A10"/>
    <mergeCell ref="A11:B11"/>
    <mergeCell ref="A14:B15"/>
    <mergeCell ref="C14:K14"/>
  </mergeCells>
  <pageMargins left="0.74803149606299213" right="0.74803149606299213" top="0.98425196850393704" bottom="0.98425196850393704" header="0.51181102362204722" footer="0.51181102362204722"/>
  <pageSetup paperSize="9" scale="65" orientation="portrait" r:id="rId1"/>
  <headerFooter alignWithMargins="0">
    <oddHeader>&amp;C&amp;"Aptos"&amp;12&amp;KFF0000 OFFICIAL&amp;1#_x000D_&amp;"Arialri"&amp;10&amp;K000000&amp;"Arial,Bold"The Australian Organ Donor  Register
Legally Valid Consent Registrations (Including Intent Registrations of 16 &amp; 17 year olds)
as at &amp;KFF000031/08/20**</oddHeader>
    <oddFooter>&amp;C_x000D_&amp;1#&amp;"Aptos"&amp;12&amp;KFF0000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BD328-457D-45B3-9CCC-A87769C457C6}">
  <sheetPr>
    <pageSetUpPr fitToPage="1"/>
  </sheetPr>
  <dimension ref="A1:N47"/>
  <sheetViews>
    <sheetView showRuler="0" view="pageLayout" topLeftCell="A28" zoomScaleNormal="100" workbookViewId="0">
      <selection activeCell="A46" sqref="A46:K46"/>
    </sheetView>
  </sheetViews>
  <sheetFormatPr defaultColWidth="9.140625" defaultRowHeight="20.100000000000001" customHeight="1" x14ac:dyDescent="0.2"/>
  <cols>
    <col min="1" max="2" width="8.7109375" style="21" customWidth="1"/>
    <col min="3" max="62" width="12.7109375" style="21" customWidth="1"/>
    <col min="63" max="16384" width="9.140625" style="21"/>
  </cols>
  <sheetData>
    <row r="1" spans="1:11" s="17" customFormat="1" ht="20.100000000000001" customHeight="1" x14ac:dyDescent="0.2">
      <c r="A1" s="60" t="s">
        <v>11</v>
      </c>
      <c r="B1" s="61"/>
      <c r="C1" s="62"/>
      <c r="D1" s="63"/>
      <c r="E1" s="64"/>
    </row>
    <row r="2" spans="1:11" s="8" customFormat="1" ht="127.5" x14ac:dyDescent="0.2">
      <c r="A2" s="61"/>
      <c r="B2" s="61"/>
      <c r="C2" s="7" t="s">
        <v>26</v>
      </c>
      <c r="D2" s="7" t="s">
        <v>25</v>
      </c>
      <c r="E2" s="9" t="s">
        <v>22</v>
      </c>
      <c r="F2" s="10"/>
    </row>
    <row r="3" spans="1:11" s="17" customFormat="1" ht="20.100000000000001" customHeight="1" x14ac:dyDescent="0.2">
      <c r="A3" s="65" t="s">
        <v>17</v>
      </c>
      <c r="B3" s="11" t="s">
        <v>3</v>
      </c>
      <c r="C3" s="45"/>
      <c r="D3" s="39"/>
      <c r="E3" s="13">
        <f>IF(C3=0,0,(C3-'AUG 26'!C3)/'AUG 26'!C3)</f>
        <v>0</v>
      </c>
      <c r="F3" s="22"/>
    </row>
    <row r="4" spans="1:11" s="17" customFormat="1" ht="20.100000000000001" customHeight="1" x14ac:dyDescent="0.2">
      <c r="A4" s="65"/>
      <c r="B4" s="11" t="s">
        <v>4</v>
      </c>
      <c r="C4" s="45"/>
      <c r="D4" s="39"/>
      <c r="E4" s="13">
        <f>IF(C4=0,0,(C4-'AUG 26'!C4)/'AUG 26'!C4)</f>
        <v>0</v>
      </c>
      <c r="F4" s="22"/>
    </row>
    <row r="5" spans="1:11" s="17" customFormat="1" ht="20.100000000000001" customHeight="1" x14ac:dyDescent="0.2">
      <c r="A5" s="65"/>
      <c r="B5" s="11" t="s">
        <v>5</v>
      </c>
      <c r="C5" s="45"/>
      <c r="D5" s="39"/>
      <c r="E5" s="13">
        <f>IF(C5=0,0,(C5-'AUG 26'!C5)/'AUG 26'!C5)</f>
        <v>0</v>
      </c>
      <c r="F5" s="22"/>
    </row>
    <row r="6" spans="1:11" s="17" customFormat="1" ht="20.100000000000001" customHeight="1" x14ac:dyDescent="0.2">
      <c r="A6" s="65"/>
      <c r="B6" s="11" t="s">
        <v>6</v>
      </c>
      <c r="C6" s="45"/>
      <c r="D6" s="39"/>
      <c r="E6" s="13">
        <f>IF(C6=0,0,(C6-'AUG 26'!C6)/'AUG 26'!C6)</f>
        <v>0</v>
      </c>
      <c r="F6" s="22"/>
    </row>
    <row r="7" spans="1:11" s="17" customFormat="1" ht="20.100000000000001" customHeight="1" x14ac:dyDescent="0.2">
      <c r="A7" s="65"/>
      <c r="B7" s="11" t="s">
        <v>7</v>
      </c>
      <c r="C7" s="45"/>
      <c r="D7" s="39"/>
      <c r="E7" s="13">
        <f>IF(C7=0,0,(C7-'AUG 26'!C7)/'AUG 26'!C7)</f>
        <v>0</v>
      </c>
      <c r="F7" s="22"/>
    </row>
    <row r="8" spans="1:11" s="17" customFormat="1" ht="20.100000000000001" customHeight="1" x14ac:dyDescent="0.2">
      <c r="A8" s="65"/>
      <c r="B8" s="11" t="s">
        <v>8</v>
      </c>
      <c r="C8" s="45"/>
      <c r="D8" s="39"/>
      <c r="E8" s="13">
        <f>IF(C8=0,0,(C8-'AUG 26'!C8)/'AUG 26'!C8)</f>
        <v>0</v>
      </c>
      <c r="F8" s="22"/>
    </row>
    <row r="9" spans="1:11" s="17" customFormat="1" ht="20.100000000000001" customHeight="1" x14ac:dyDescent="0.2">
      <c r="A9" s="65"/>
      <c r="B9" s="11" t="s">
        <v>9</v>
      </c>
      <c r="C9" s="45"/>
      <c r="D9" s="39"/>
      <c r="E9" s="13">
        <f>IF(C9=0,0,(C9-'AUG 26'!C9)/'AUG 26'!C9)</f>
        <v>0</v>
      </c>
      <c r="F9" s="22"/>
    </row>
    <row r="10" spans="1:11" s="17" customFormat="1" ht="20.100000000000001" customHeight="1" x14ac:dyDescent="0.2">
      <c r="A10" s="65"/>
      <c r="B10" s="11" t="s">
        <v>10</v>
      </c>
      <c r="C10"/>
      <c r="D10" s="39"/>
      <c r="E10" s="13">
        <f>IF(C10=0,0,(C10-'AUG 26'!C10)/'AUG 26'!C10)</f>
        <v>0</v>
      </c>
      <c r="F10" s="22"/>
    </row>
    <row r="11" spans="1:11" s="8" customFormat="1" ht="20.100000000000001" customHeight="1" x14ac:dyDescent="0.2">
      <c r="A11" s="66" t="s">
        <v>18</v>
      </c>
      <c r="B11" s="67"/>
      <c r="C11" s="44">
        <f>SUM(C3:C10)</f>
        <v>0</v>
      </c>
      <c r="D11" s="14">
        <f>SUM(D3:D10)</f>
        <v>0</v>
      </c>
      <c r="E11" s="15">
        <f>IF(C11=0,0,(C11-'AUG 26'!C11)/'AUG 26'!C11)</f>
        <v>0</v>
      </c>
      <c r="F11" s="16"/>
    </row>
    <row r="12" spans="1:11" s="8" customFormat="1" ht="20.100000000000001" customHeight="1" x14ac:dyDescent="0.2">
      <c r="C12" s="25"/>
    </row>
    <row r="13" spans="1:11" s="8" customFormat="1" ht="20.100000000000001" customHeight="1" x14ac:dyDescent="0.2"/>
    <row r="14" spans="1:11" s="17" customFormat="1" ht="20.100000000000001" customHeight="1" x14ac:dyDescent="0.2">
      <c r="A14" s="66" t="s">
        <v>11</v>
      </c>
      <c r="B14" s="66"/>
      <c r="C14" s="68" t="s">
        <v>1</v>
      </c>
      <c r="D14" s="69"/>
      <c r="E14" s="69"/>
      <c r="F14" s="69"/>
      <c r="G14" s="69"/>
      <c r="H14" s="69"/>
      <c r="I14" s="69"/>
      <c r="J14" s="69"/>
      <c r="K14" s="70"/>
    </row>
    <row r="15" spans="1:11" s="17" customFormat="1" ht="39.950000000000003" customHeight="1" x14ac:dyDescent="0.2">
      <c r="A15" s="66"/>
      <c r="B15" s="66"/>
      <c r="C15" s="11" t="s">
        <v>20</v>
      </c>
      <c r="D15" s="11" t="s">
        <v>21</v>
      </c>
      <c r="E15" s="11" t="s">
        <v>12</v>
      </c>
      <c r="F15" s="11" t="s">
        <v>13</v>
      </c>
      <c r="G15" s="11" t="s">
        <v>14</v>
      </c>
      <c r="H15" s="11" t="s">
        <v>15</v>
      </c>
      <c r="I15" s="11" t="s">
        <v>16</v>
      </c>
      <c r="J15" s="11" t="s">
        <v>2</v>
      </c>
      <c r="K15" s="18" t="s">
        <v>23</v>
      </c>
    </row>
    <row r="16" spans="1:11" s="17" customFormat="1" ht="20.100000000000001" customHeight="1" x14ac:dyDescent="0.2">
      <c r="A16" s="65" t="s">
        <v>17</v>
      </c>
      <c r="B16" s="11" t="s">
        <v>3</v>
      </c>
      <c r="C16" s="38"/>
      <c r="D16" s="38"/>
      <c r="E16" s="38"/>
      <c r="F16" s="38"/>
      <c r="G16" s="38"/>
      <c r="H16" s="38"/>
      <c r="I16" s="38"/>
      <c r="J16" s="46"/>
      <c r="K16" s="48">
        <f>J16/'ABS Estimated Population'!D3</f>
        <v>0</v>
      </c>
    </row>
    <row r="17" spans="1:12" s="17" customFormat="1" ht="20.100000000000001" customHeight="1" x14ac:dyDescent="0.2">
      <c r="A17" s="65"/>
      <c r="B17" s="11" t="s">
        <v>4</v>
      </c>
      <c r="C17" s="38"/>
      <c r="D17" s="38"/>
      <c r="E17" s="38"/>
      <c r="F17" s="38"/>
      <c r="G17" s="38"/>
      <c r="H17" s="38"/>
      <c r="I17" s="38"/>
      <c r="J17" s="46"/>
      <c r="K17" s="48">
        <f>J17/'ABS Estimated Population'!D4</f>
        <v>0</v>
      </c>
    </row>
    <row r="18" spans="1:12" s="17" customFormat="1" ht="20.100000000000001" customHeight="1" x14ac:dyDescent="0.2">
      <c r="A18" s="65"/>
      <c r="B18" s="11" t="s">
        <v>5</v>
      </c>
      <c r="C18" s="38"/>
      <c r="D18" s="38"/>
      <c r="E18" s="38"/>
      <c r="F18" s="38"/>
      <c r="G18" s="38"/>
      <c r="H18" s="38"/>
      <c r="I18" s="38"/>
      <c r="J18" s="46"/>
      <c r="K18" s="48">
        <f>J18/'ABS Estimated Population'!D5</f>
        <v>0</v>
      </c>
    </row>
    <row r="19" spans="1:12" s="17" customFormat="1" ht="20.100000000000001" customHeight="1" x14ac:dyDescent="0.2">
      <c r="A19" s="65"/>
      <c r="B19" s="11" t="s">
        <v>6</v>
      </c>
      <c r="C19" s="38"/>
      <c r="D19" s="38"/>
      <c r="E19" s="38"/>
      <c r="F19" s="38"/>
      <c r="G19" s="38"/>
      <c r="H19" s="38"/>
      <c r="I19" s="38"/>
      <c r="J19" s="46"/>
      <c r="K19" s="48">
        <f>J19/'ABS Estimated Population'!D6</f>
        <v>0</v>
      </c>
    </row>
    <row r="20" spans="1:12" s="17" customFormat="1" ht="20.100000000000001" customHeight="1" x14ac:dyDescent="0.2">
      <c r="A20" s="65"/>
      <c r="B20" s="11" t="s">
        <v>7</v>
      </c>
      <c r="C20" s="38"/>
      <c r="D20" s="38"/>
      <c r="E20" s="38"/>
      <c r="F20" s="38"/>
      <c r="G20" s="38"/>
      <c r="H20" s="38"/>
      <c r="I20" s="38"/>
      <c r="J20" s="46"/>
      <c r="K20" s="48">
        <f>J20/'ABS Estimated Population'!D7</f>
        <v>0</v>
      </c>
    </row>
    <row r="21" spans="1:12" s="17" customFormat="1" ht="20.100000000000001" customHeight="1" x14ac:dyDescent="0.2">
      <c r="A21" s="65"/>
      <c r="B21" s="11" t="s">
        <v>8</v>
      </c>
      <c r="C21" s="38"/>
      <c r="D21" s="38"/>
      <c r="E21" s="38"/>
      <c r="F21" s="38"/>
      <c r="G21" s="38"/>
      <c r="H21" s="38"/>
      <c r="I21" s="38"/>
      <c r="J21" s="46"/>
      <c r="K21" s="48">
        <f>J21/'ABS Estimated Population'!D8</f>
        <v>0</v>
      </c>
    </row>
    <row r="22" spans="1:12" s="17" customFormat="1" ht="20.100000000000001" customHeight="1" x14ac:dyDescent="0.2">
      <c r="A22" s="65"/>
      <c r="B22" s="11" t="s">
        <v>9</v>
      </c>
      <c r="C22" s="38"/>
      <c r="D22" s="38"/>
      <c r="E22" s="38"/>
      <c r="F22" s="38"/>
      <c r="G22" s="38"/>
      <c r="H22" s="38"/>
      <c r="I22" s="38"/>
      <c r="J22" s="46"/>
      <c r="K22" s="48">
        <f>J22/'ABS Estimated Population'!D9</f>
        <v>0</v>
      </c>
    </row>
    <row r="23" spans="1:12" s="17" customFormat="1" ht="20.100000000000001" customHeight="1" x14ac:dyDescent="0.2">
      <c r="A23" s="65"/>
      <c r="B23" s="11" t="s">
        <v>10</v>
      </c>
      <c r="C23" s="38"/>
      <c r="D23" s="38"/>
      <c r="E23" s="38"/>
      <c r="F23" s="38"/>
      <c r="G23" s="38"/>
      <c r="H23" s="38"/>
      <c r="I23" s="38"/>
      <c r="J23" s="46"/>
      <c r="K23" s="48">
        <f>J23/'ABS Estimated Population'!D10</f>
        <v>0</v>
      </c>
    </row>
    <row r="24" spans="1:12" s="17" customFormat="1" ht="20.100000000000001" customHeight="1" x14ac:dyDescent="0.2">
      <c r="A24" s="66" t="s">
        <v>18</v>
      </c>
      <c r="B24" s="67"/>
      <c r="C24" s="44">
        <f t="shared" ref="C24:J24" si="0">SUM(C16:C23)</f>
        <v>0</v>
      </c>
      <c r="D24" s="44">
        <f t="shared" si="0"/>
        <v>0</v>
      </c>
      <c r="E24" s="44">
        <f t="shared" si="0"/>
        <v>0</v>
      </c>
      <c r="F24" s="44">
        <f t="shared" si="0"/>
        <v>0</v>
      </c>
      <c r="G24" s="44">
        <f t="shared" si="0"/>
        <v>0</v>
      </c>
      <c r="H24" s="44">
        <f t="shared" si="0"/>
        <v>0</v>
      </c>
      <c r="I24" s="44">
        <f t="shared" si="0"/>
        <v>0</v>
      </c>
      <c r="J24" s="44">
        <f t="shared" si="0"/>
        <v>0</v>
      </c>
      <c r="K24" s="49">
        <f>J24/'ABS Estimated Population'!D11</f>
        <v>0</v>
      </c>
    </row>
    <row r="25" spans="1:12" s="17" customFormat="1" ht="20.100000000000001" customHeight="1" x14ac:dyDescent="0.2"/>
    <row r="26" spans="1:12" s="17" customFormat="1" ht="20.100000000000001" customHeight="1" x14ac:dyDescent="0.2"/>
    <row r="27" spans="1:12" s="17" customFormat="1" ht="20.100000000000001" customHeight="1" x14ac:dyDescent="0.2">
      <c r="A27" s="66" t="s">
        <v>11</v>
      </c>
      <c r="B27" s="66"/>
      <c r="C27" s="71" t="s">
        <v>0</v>
      </c>
      <c r="D27" s="72"/>
      <c r="E27" s="72"/>
      <c r="F27" s="72"/>
      <c r="G27" s="72"/>
      <c r="H27" s="72"/>
      <c r="I27" s="72"/>
      <c r="J27" s="72"/>
      <c r="K27" s="73"/>
    </row>
    <row r="28" spans="1:12" s="17" customFormat="1" ht="39.950000000000003" customHeight="1" x14ac:dyDescent="0.2">
      <c r="A28" s="66"/>
      <c r="B28" s="66"/>
      <c r="C28" s="11" t="s">
        <v>20</v>
      </c>
      <c r="D28" s="11" t="s">
        <v>21</v>
      </c>
      <c r="E28" s="11" t="s">
        <v>12</v>
      </c>
      <c r="F28" s="11" t="s">
        <v>13</v>
      </c>
      <c r="G28" s="11" t="s">
        <v>14</v>
      </c>
      <c r="H28" s="11" t="s">
        <v>15</v>
      </c>
      <c r="I28" s="11" t="s">
        <v>16</v>
      </c>
      <c r="J28" s="11" t="s">
        <v>2</v>
      </c>
      <c r="K28" s="18" t="s">
        <v>23</v>
      </c>
    </row>
    <row r="29" spans="1:12" s="17" customFormat="1" ht="20.100000000000001" customHeight="1" x14ac:dyDescent="0.2">
      <c r="A29" s="74" t="s">
        <v>17</v>
      </c>
      <c r="B29" s="11" t="s">
        <v>3</v>
      </c>
      <c r="C29" s="12"/>
      <c r="D29" s="38"/>
      <c r="E29" s="38"/>
      <c r="F29" s="38"/>
      <c r="G29" s="38"/>
      <c r="H29" s="38"/>
      <c r="I29" s="38"/>
      <c r="J29" s="38"/>
      <c r="K29" s="48">
        <f>J29/'ABS Estimated Population'!C3</f>
        <v>0</v>
      </c>
      <c r="L29" s="23"/>
    </row>
    <row r="30" spans="1:12" s="17" customFormat="1" ht="20.100000000000001" customHeight="1" x14ac:dyDescent="0.2">
      <c r="A30" s="74"/>
      <c r="B30" s="11" t="s">
        <v>4</v>
      </c>
      <c r="C30" s="12"/>
      <c r="D30" s="38"/>
      <c r="E30" s="38"/>
      <c r="F30" s="38"/>
      <c r="G30" s="38"/>
      <c r="H30" s="38"/>
      <c r="I30" s="38"/>
      <c r="J30" s="38"/>
      <c r="K30" s="48">
        <f>J30/'ABS Estimated Population'!C4</f>
        <v>0</v>
      </c>
      <c r="L30" s="23"/>
    </row>
    <row r="31" spans="1:12" s="17" customFormat="1" ht="20.100000000000001" customHeight="1" x14ac:dyDescent="0.2">
      <c r="A31" s="74"/>
      <c r="B31" s="11" t="s">
        <v>5</v>
      </c>
      <c r="C31" s="12"/>
      <c r="D31" s="38"/>
      <c r="E31" s="38"/>
      <c r="F31" s="38"/>
      <c r="G31" s="38"/>
      <c r="H31" s="38"/>
      <c r="I31" s="38"/>
      <c r="J31" s="38"/>
      <c r="K31" s="48">
        <f>J31/'ABS Estimated Population'!C5</f>
        <v>0</v>
      </c>
      <c r="L31" s="23"/>
    </row>
    <row r="32" spans="1:12" s="17" customFormat="1" ht="20.100000000000001" customHeight="1" x14ac:dyDescent="0.2">
      <c r="A32" s="74"/>
      <c r="B32" s="11" t="s">
        <v>6</v>
      </c>
      <c r="C32" s="12"/>
      <c r="D32" s="38"/>
      <c r="E32" s="38"/>
      <c r="F32" s="38"/>
      <c r="G32" s="38"/>
      <c r="H32" s="38"/>
      <c r="I32" s="38"/>
      <c r="J32" s="38"/>
      <c r="K32" s="48">
        <f>J32/'ABS Estimated Population'!C6</f>
        <v>0</v>
      </c>
      <c r="L32" s="23"/>
    </row>
    <row r="33" spans="1:14" s="17" customFormat="1" ht="20.100000000000001" customHeight="1" x14ac:dyDescent="0.2">
      <c r="A33" s="74"/>
      <c r="B33" s="11" t="s">
        <v>7</v>
      </c>
      <c r="C33" s="12"/>
      <c r="D33" s="38"/>
      <c r="E33" s="38"/>
      <c r="F33" s="38"/>
      <c r="G33" s="38"/>
      <c r="H33" s="38"/>
      <c r="I33" s="38"/>
      <c r="J33" s="38"/>
      <c r="K33" s="48">
        <f>J33/'ABS Estimated Population'!C7</f>
        <v>0</v>
      </c>
      <c r="L33" s="23"/>
    </row>
    <row r="34" spans="1:14" s="17" customFormat="1" ht="20.100000000000001" customHeight="1" x14ac:dyDescent="0.2">
      <c r="A34" s="74"/>
      <c r="B34" s="11" t="s">
        <v>8</v>
      </c>
      <c r="C34" s="12"/>
      <c r="D34" s="38"/>
      <c r="E34" s="38"/>
      <c r="F34" s="38"/>
      <c r="G34" s="38"/>
      <c r="H34" s="38"/>
      <c r="I34" s="38"/>
      <c r="J34" s="38"/>
      <c r="K34" s="48">
        <f>J34/'ABS Estimated Population'!C8</f>
        <v>0</v>
      </c>
      <c r="L34" s="23"/>
    </row>
    <row r="35" spans="1:14" s="17" customFormat="1" ht="20.100000000000001" customHeight="1" x14ac:dyDescent="0.2">
      <c r="A35" s="74"/>
      <c r="B35" s="11" t="s">
        <v>9</v>
      </c>
      <c r="C35" s="12"/>
      <c r="D35" s="38"/>
      <c r="E35" s="38"/>
      <c r="F35" s="38"/>
      <c r="G35" s="38"/>
      <c r="H35" s="38"/>
      <c r="I35" s="38"/>
      <c r="J35" s="38"/>
      <c r="K35" s="48">
        <f>J35/'ABS Estimated Population'!C9</f>
        <v>0</v>
      </c>
      <c r="L35" s="23"/>
    </row>
    <row r="36" spans="1:14" s="17" customFormat="1" ht="20.100000000000001" customHeight="1" x14ac:dyDescent="0.2">
      <c r="A36" s="74"/>
      <c r="B36" s="11" t="s">
        <v>10</v>
      </c>
      <c r="C36" s="12"/>
      <c r="D36" s="38"/>
      <c r="E36" s="38"/>
      <c r="F36" s="38"/>
      <c r="G36" s="38"/>
      <c r="H36" s="38"/>
      <c r="I36" s="38"/>
      <c r="J36" s="38"/>
      <c r="K36" s="48">
        <f>J36/'ABS Estimated Population'!C10</f>
        <v>0</v>
      </c>
      <c r="L36" s="23"/>
    </row>
    <row r="37" spans="1:14" s="17" customFormat="1" ht="20.100000000000001" customHeight="1" x14ac:dyDescent="0.2">
      <c r="A37" s="66" t="s">
        <v>18</v>
      </c>
      <c r="B37" s="67"/>
      <c r="C37" s="44">
        <f>SUM(C29:C36)</f>
        <v>0</v>
      </c>
      <c r="D37" s="44">
        <f t="shared" ref="D37:J37" si="1">SUM(D29:D36)</f>
        <v>0</v>
      </c>
      <c r="E37" s="44">
        <f t="shared" si="1"/>
        <v>0</v>
      </c>
      <c r="F37" s="44">
        <f t="shared" si="1"/>
        <v>0</v>
      </c>
      <c r="G37" s="44">
        <f t="shared" si="1"/>
        <v>0</v>
      </c>
      <c r="H37" s="44">
        <f t="shared" si="1"/>
        <v>0</v>
      </c>
      <c r="I37" s="44">
        <f t="shared" si="1"/>
        <v>0</v>
      </c>
      <c r="J37" s="44">
        <f t="shared" si="1"/>
        <v>0</v>
      </c>
      <c r="K37" s="42">
        <f>J37/'ABS Estimated Population'!C11</f>
        <v>0</v>
      </c>
    </row>
    <row r="38" spans="1:14" s="17" customFormat="1" ht="20.100000000000001" customHeight="1" x14ac:dyDescent="0.2"/>
    <row r="39" spans="1:14" s="8" customFormat="1" ht="20.100000000000001" customHeight="1" x14ac:dyDescent="0.2">
      <c r="A39" s="79" t="s">
        <v>19</v>
      </c>
      <c r="B39" s="76"/>
      <c r="C39" s="76"/>
      <c r="D39" s="76"/>
      <c r="E39" s="76"/>
      <c r="F39" s="76"/>
      <c r="G39" s="76"/>
      <c r="H39" s="76"/>
      <c r="I39" s="76"/>
      <c r="J39" s="76"/>
      <c r="K39" s="76"/>
    </row>
    <row r="40" spans="1:14" s="8" customFormat="1" ht="20.100000000000001" customHeight="1" x14ac:dyDescent="0.2">
      <c r="A40" s="80" t="s">
        <v>39</v>
      </c>
      <c r="B40" s="81"/>
      <c r="C40" s="81"/>
      <c r="D40" s="81"/>
      <c r="E40" s="81"/>
      <c r="F40" s="81"/>
      <c r="G40" s="81"/>
      <c r="H40" s="81"/>
      <c r="I40" s="81"/>
      <c r="J40" s="81"/>
      <c r="K40" s="81"/>
    </row>
    <row r="41" spans="1:14" s="8" customFormat="1" ht="20.100000000000001" customHeight="1" x14ac:dyDescent="0.2">
      <c r="A41" s="81"/>
      <c r="B41" s="81"/>
      <c r="C41" s="81"/>
      <c r="D41" s="81"/>
      <c r="E41" s="81"/>
      <c r="F41" s="81"/>
      <c r="G41" s="81"/>
      <c r="H41" s="81"/>
      <c r="I41" s="81"/>
      <c r="J41" s="81"/>
      <c r="K41" s="81"/>
    </row>
    <row r="42" spans="1:14" s="8" customFormat="1" ht="20.100000000000001" customHeight="1" x14ac:dyDescent="0.2">
      <c r="A42" s="75" t="s">
        <v>30</v>
      </c>
      <c r="B42" s="82"/>
      <c r="C42" s="82"/>
      <c r="D42" s="82"/>
      <c r="E42" s="82"/>
      <c r="F42" s="82"/>
      <c r="G42" s="82"/>
      <c r="H42" s="82"/>
      <c r="I42" s="82"/>
      <c r="J42" s="82"/>
      <c r="K42" s="82"/>
      <c r="L42" s="26"/>
      <c r="M42" s="24"/>
      <c r="N42" s="24"/>
    </row>
    <row r="43" spans="1:14" s="8" customFormat="1" ht="20.100000000000001" customHeight="1" x14ac:dyDescent="0.2">
      <c r="A43" s="83" t="s">
        <v>27</v>
      </c>
      <c r="B43" s="83"/>
      <c r="C43" s="83"/>
      <c r="D43" s="83"/>
      <c r="E43" s="83"/>
      <c r="F43" s="83"/>
      <c r="G43" s="83"/>
      <c r="H43" s="83"/>
      <c r="I43" s="83"/>
      <c r="J43" s="83"/>
      <c r="K43" s="83"/>
      <c r="L43" s="24"/>
      <c r="M43" s="24"/>
      <c r="N43" s="24"/>
    </row>
    <row r="44" spans="1:14" s="8" customFormat="1" ht="20.100000000000001" customHeight="1" x14ac:dyDescent="0.2">
      <c r="A44" s="83"/>
      <c r="B44" s="83"/>
      <c r="C44" s="83"/>
      <c r="D44" s="83"/>
      <c r="E44" s="83"/>
      <c r="F44" s="83"/>
      <c r="G44" s="83"/>
      <c r="H44" s="83"/>
      <c r="I44" s="83"/>
      <c r="J44" s="83"/>
      <c r="K44" s="83"/>
      <c r="L44" s="24"/>
      <c r="M44" s="24"/>
      <c r="N44" s="24"/>
    </row>
    <row r="45" spans="1:14" s="8" customFormat="1" ht="20.100000000000001" customHeight="1" x14ac:dyDescent="0.2">
      <c r="A45" s="75" t="s">
        <v>29</v>
      </c>
      <c r="B45" s="76"/>
      <c r="C45" s="76"/>
      <c r="D45" s="76"/>
      <c r="E45" s="76"/>
      <c r="F45" s="76"/>
      <c r="G45" s="76"/>
      <c r="H45" s="76"/>
      <c r="I45" s="76"/>
      <c r="J45" s="76"/>
      <c r="K45" s="76"/>
      <c r="M45" s="19"/>
      <c r="N45" s="19"/>
    </row>
    <row r="46" spans="1:14" s="20" customFormat="1" ht="20.100000000000001" customHeight="1" x14ac:dyDescent="0.2">
      <c r="A46" s="77" t="s">
        <v>40</v>
      </c>
      <c r="B46" s="78"/>
      <c r="C46" s="78"/>
      <c r="D46" s="78"/>
      <c r="E46" s="78"/>
      <c r="F46" s="78"/>
      <c r="G46" s="78"/>
      <c r="H46" s="78"/>
      <c r="I46" s="78"/>
      <c r="J46" s="78"/>
      <c r="K46" s="78"/>
      <c r="L46" s="21"/>
    </row>
    <row r="47" spans="1:14" s="20" customFormat="1" ht="20.100000000000001" customHeight="1" x14ac:dyDescent="0.2">
      <c r="A47" s="43"/>
      <c r="B47" s="43"/>
      <c r="C47" s="43"/>
      <c r="D47" s="43"/>
      <c r="E47" s="43"/>
      <c r="F47" s="43"/>
      <c r="G47" s="43"/>
      <c r="H47" s="43"/>
      <c r="I47" s="43"/>
      <c r="J47" s="43"/>
      <c r="K47" s="43"/>
      <c r="L47" s="8"/>
    </row>
  </sheetData>
  <mergeCells count="18">
    <mergeCell ref="A45:K45"/>
    <mergeCell ref="A46:K46"/>
    <mergeCell ref="A37:B37"/>
    <mergeCell ref="A39:K39"/>
    <mergeCell ref="A40:K41"/>
    <mergeCell ref="A42:K42"/>
    <mergeCell ref="A43:K44"/>
    <mergeCell ref="A16:A23"/>
    <mergeCell ref="A24:B24"/>
    <mergeCell ref="A27:B28"/>
    <mergeCell ref="C27:K27"/>
    <mergeCell ref="A29:A36"/>
    <mergeCell ref="A1:B2"/>
    <mergeCell ref="C1:E1"/>
    <mergeCell ref="A3:A10"/>
    <mergeCell ref="A11:B11"/>
    <mergeCell ref="A14:B15"/>
    <mergeCell ref="C14:K14"/>
  </mergeCells>
  <pageMargins left="0.74803149606299213" right="0.74803149606299213" top="0.98425196850393704" bottom="0.98425196850393704" header="0.51181102362204722" footer="0.51181102362204722"/>
  <pageSetup paperSize="9" scale="65" orientation="portrait" r:id="rId1"/>
  <headerFooter alignWithMargins="0">
    <oddHeader>&amp;C&amp;"Aptos"&amp;12&amp;KFF0000 OFFICIAL&amp;1#_x000D_&amp;"Arialri"&amp;10&amp;K000000&amp;"Arial,Bold"The Australian Organ Donor  Register
Legally Valid Consent Registrations (Including Intent Registrations of 16 &amp; 17 year olds) as at 
&amp;14 &amp;KFF000030/09/20**</oddHeader>
    <oddFooter>&amp;C_x000D_&amp;1#&amp;"Aptos"&amp;12&amp;KFF0000 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JAN 26</vt:lpstr>
      <vt:lpstr>FEB 26</vt:lpstr>
      <vt:lpstr>MAR 26</vt:lpstr>
      <vt:lpstr>APR 26</vt:lpstr>
      <vt:lpstr>MAY 26</vt:lpstr>
      <vt:lpstr>JUN 26</vt:lpstr>
      <vt:lpstr>JUL 26</vt:lpstr>
      <vt:lpstr>AUG 26</vt:lpstr>
      <vt:lpstr>SEP 26</vt:lpstr>
      <vt:lpstr>OCT 26</vt:lpstr>
      <vt:lpstr>NOV 26</vt:lpstr>
      <vt:lpstr>DEC 26</vt:lpstr>
      <vt:lpstr>ABS Estimated Population</vt:lpstr>
      <vt:lpstr>% Var From Prev Month</vt:lpstr>
      <vt:lpstr>'% Var From Prev Month'!Print_Area</vt:lpstr>
      <vt:lpstr>'APR 26'!Print_Area</vt:lpstr>
      <vt:lpstr>'AUG 26'!Print_Area</vt:lpstr>
      <vt:lpstr>'DEC 26'!Print_Area</vt:lpstr>
      <vt:lpstr>'FEB 26'!Print_Area</vt:lpstr>
      <vt:lpstr>'JAN 26'!Print_Area</vt:lpstr>
      <vt:lpstr>'JUL 26'!Print_Area</vt:lpstr>
      <vt:lpstr>'JUN 26'!Print_Area</vt:lpstr>
      <vt:lpstr>'MAR 26'!Print_Area</vt:lpstr>
      <vt:lpstr>'MAY 26'!Print_Area</vt:lpstr>
      <vt:lpstr>'NOV 26'!Print_Area</vt:lpstr>
      <vt:lpstr>'OCT 26'!Print_Area</vt:lpstr>
      <vt:lpstr>'SEP 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AODR Register - Consent Registrations and 16-17 Intent Registrations - June 2026</dc:title>
  <dc:creator>Services Australia</dc:creator>
  <cp:lastPrinted>2023-04-03T04:59:25Z</cp:lastPrinted>
  <dcterms:created xsi:type="dcterms:W3CDTF">2003-02-03T22:50:28Z</dcterms:created>
  <dcterms:modified xsi:type="dcterms:W3CDTF">2026-07-02T23:01:36Z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0e82d99-dbf6-4839-b1ef-e3c26ab15f73_Enabled">
    <vt:lpwstr>true</vt:lpwstr>
  </property>
  <property fmtid="{D5CDD505-2E9C-101B-9397-08002B2CF9AE}" pid="3" name="MSIP_Label_40e82d99-dbf6-4839-b1ef-e3c26ab15f73_SetDate">
    <vt:lpwstr>2026-06-02T22:57:30Z</vt:lpwstr>
  </property>
  <property fmtid="{D5CDD505-2E9C-101B-9397-08002B2CF9AE}" pid="4" name="MSIP_Label_40e82d99-dbf6-4839-b1ef-e3c26ab15f73_Method">
    <vt:lpwstr>Privileged</vt:lpwstr>
  </property>
  <property fmtid="{D5CDD505-2E9C-101B-9397-08002B2CF9AE}" pid="5" name="MSIP_Label_40e82d99-dbf6-4839-b1ef-e3c26ab15f73_Name">
    <vt:lpwstr>lbl-official</vt:lpwstr>
  </property>
  <property fmtid="{D5CDD505-2E9C-101B-9397-08002B2CF9AE}" pid="6" name="MSIP_Label_40e82d99-dbf6-4839-b1ef-e3c26ab15f73_SiteId">
    <vt:lpwstr>627250e6-3e29-4861-a084-aad68ccfcccc</vt:lpwstr>
  </property>
  <property fmtid="{D5CDD505-2E9C-101B-9397-08002B2CF9AE}" pid="7" name="MSIP_Label_40e82d99-dbf6-4839-b1ef-e3c26ab15f73_ActionId">
    <vt:lpwstr>5e58f906-5485-4931-8397-6f1ba2992272</vt:lpwstr>
  </property>
  <property fmtid="{D5CDD505-2E9C-101B-9397-08002B2CF9AE}" pid="8" name="MSIP_Label_40e82d99-dbf6-4839-b1ef-e3c26ab15f73_ContentBits">
    <vt:lpwstr>3</vt:lpwstr>
  </property>
  <property fmtid="{D5CDD505-2E9C-101B-9397-08002B2CF9AE}" pid="9" name="MSIP_Label_40e82d99-dbf6-4839-b1ef-e3c26ab15f73_Tag">
    <vt:lpwstr>10, 0, 1, 1</vt:lpwstr>
  </property>
</Properties>
</file>