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STATS - MONTHLY\"/>
    </mc:Choice>
  </mc:AlternateContent>
  <xr:revisionPtr revIDLastSave="0" documentId="13_ncr:1_{C31DB16E-66C5-42EF-BB45-402CBB6B08FB}" xr6:coauthVersionLast="47" xr6:coauthVersionMax="47" xr10:uidLastSave="{00000000-0000-0000-0000-000000000000}"/>
  <bookViews>
    <workbookView xWindow="28680" yWindow="-270" windowWidth="29040" windowHeight="15840" tabRatio="947" activeTab="4" xr2:uid="{8968CF35-6FF3-4614-A497-AE43DBEE0FC4}"/>
  </bookViews>
  <sheets>
    <sheet name="JAN 25" sheetId="60" r:id="rId1"/>
    <sheet name="FEB 25" sheetId="58" r:id="rId2"/>
    <sheet name="MAR 25" sheetId="59" r:id="rId3"/>
    <sheet name="APR 25" sheetId="56" r:id="rId4"/>
    <sheet name="MAY 25" sheetId="57" r:id="rId5"/>
    <sheet name="JUN 25" sheetId="55" r:id="rId6"/>
    <sheet name="JUL 25" sheetId="54" r:id="rId7"/>
    <sheet name="AUG 25" sheetId="53" r:id="rId8"/>
    <sheet name="SEP 25" sheetId="52" r:id="rId9"/>
    <sheet name="OCT 25" sheetId="51" r:id="rId10"/>
    <sheet name="NOV 25" sheetId="50" r:id="rId11"/>
    <sheet name="DEC 25" sheetId="28" r:id="rId12"/>
    <sheet name="ABS Estimated Population" sheetId="21" r:id="rId13"/>
    <sheet name="% Var From Prev Month" sheetId="17" r:id="rId14"/>
  </sheets>
  <definedNames>
    <definedName name="_xlnm.Print_Area" localSheetId="13">'% Var From Prev Month'!$A$1:$H$11</definedName>
    <definedName name="_xlnm.Print_Area" localSheetId="3">'APR 25'!$A$1:$K$49</definedName>
    <definedName name="_xlnm.Print_Area" localSheetId="7">'AUG 25'!$A$1:$K$49</definedName>
    <definedName name="_xlnm.Print_Area" localSheetId="11">'DEC 25'!$A$1:$K$49</definedName>
    <definedName name="_xlnm.Print_Area" localSheetId="1">'FEB 25'!$A$1:$K$49</definedName>
    <definedName name="_xlnm.Print_Area" localSheetId="0">'JAN 25'!$A$1:$K$49</definedName>
    <definedName name="_xlnm.Print_Area" localSheetId="6">'JUL 25'!$A$1:$K$49</definedName>
    <definedName name="_xlnm.Print_Area" localSheetId="5">'JUN 25'!$A$1:$K$49</definedName>
    <definedName name="_xlnm.Print_Area" localSheetId="2">'MAR 25'!$A$1:$K$49</definedName>
    <definedName name="_xlnm.Print_Area" localSheetId="4">'MAY 25'!$A$1:$K$49</definedName>
    <definedName name="_xlnm.Print_Area" localSheetId="10">'NOV 25'!$A$1:$K$49</definedName>
    <definedName name="_xlnm.Print_Area" localSheetId="9">'OCT 25'!$A$1:$K$49</definedName>
    <definedName name="_xlnm.Print_Area" localSheetId="8">'SEP 25'!$A$1:$K$49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0" l="1"/>
  <c r="E10" i="28"/>
  <c r="E9" i="28"/>
  <c r="E8" i="28"/>
  <c r="E7" i="28"/>
  <c r="E6" i="28"/>
  <c r="E5" i="28"/>
  <c r="E4" i="28"/>
  <c r="E3" i="28"/>
  <c r="E10" i="50"/>
  <c r="E9" i="50"/>
  <c r="E8" i="50"/>
  <c r="E7" i="50"/>
  <c r="E6" i="50"/>
  <c r="E5" i="50"/>
  <c r="E4" i="50"/>
  <c r="E3" i="50"/>
  <c r="E10" i="51"/>
  <c r="E9" i="51"/>
  <c r="E8" i="51"/>
  <c r="E7" i="51"/>
  <c r="E6" i="51"/>
  <c r="E5" i="51"/>
  <c r="E4" i="51"/>
  <c r="E3" i="51"/>
  <c r="E10" i="52"/>
  <c r="E9" i="52"/>
  <c r="E8" i="52"/>
  <c r="E7" i="52"/>
  <c r="E6" i="52"/>
  <c r="E5" i="52"/>
  <c r="E4" i="52"/>
  <c r="E3" i="52"/>
  <c r="E10" i="53"/>
  <c r="E9" i="53"/>
  <c r="E8" i="53"/>
  <c r="E7" i="53"/>
  <c r="E6" i="53"/>
  <c r="E5" i="53"/>
  <c r="E4" i="53"/>
  <c r="E3" i="53"/>
  <c r="E10" i="54"/>
  <c r="E9" i="54"/>
  <c r="E8" i="54"/>
  <c r="E7" i="54"/>
  <c r="E6" i="54"/>
  <c r="E5" i="54"/>
  <c r="E4" i="54"/>
  <c r="E3" i="54"/>
  <c r="E10" i="55"/>
  <c r="E9" i="55"/>
  <c r="E8" i="55"/>
  <c r="E7" i="55"/>
  <c r="E6" i="55"/>
  <c r="E5" i="55"/>
  <c r="E4" i="55"/>
  <c r="E3" i="55"/>
  <c r="E10" i="57"/>
  <c r="E9" i="57"/>
  <c r="E8" i="57"/>
  <c r="E7" i="57"/>
  <c r="E6" i="57"/>
  <c r="E5" i="57"/>
  <c r="E4" i="57"/>
  <c r="E3" i="57"/>
  <c r="E10" i="56"/>
  <c r="E9" i="56"/>
  <c r="E8" i="56"/>
  <c r="E7" i="56"/>
  <c r="E6" i="56"/>
  <c r="E5" i="56"/>
  <c r="E4" i="56"/>
  <c r="E3" i="56"/>
  <c r="E10" i="59"/>
  <c r="E9" i="59"/>
  <c r="E8" i="59"/>
  <c r="E7" i="59"/>
  <c r="E6" i="59"/>
  <c r="E5" i="59"/>
  <c r="E4" i="59"/>
  <c r="E3" i="59"/>
  <c r="E10" i="58"/>
  <c r="E9" i="58"/>
  <c r="E8" i="58"/>
  <c r="E7" i="58"/>
  <c r="E6" i="58"/>
  <c r="E5" i="58"/>
  <c r="E4" i="58"/>
  <c r="E3" i="58"/>
  <c r="E10" i="60"/>
  <c r="E9" i="60"/>
  <c r="E8" i="60"/>
  <c r="E7" i="60"/>
  <c r="E6" i="60"/>
  <c r="E5" i="60"/>
  <c r="E3" i="60"/>
  <c r="J37" i="60"/>
  <c r="K37" i="60" s="1"/>
  <c r="I37" i="60"/>
  <c r="H37" i="60"/>
  <c r="G37" i="60"/>
  <c r="F37" i="60"/>
  <c r="E37" i="60"/>
  <c r="D37" i="60"/>
  <c r="C37" i="60"/>
  <c r="K36" i="60"/>
  <c r="K35" i="60"/>
  <c r="K34" i="60"/>
  <c r="K33" i="60"/>
  <c r="K32" i="60"/>
  <c r="K31" i="60"/>
  <c r="K30" i="60"/>
  <c r="K29" i="60"/>
  <c r="J24" i="60"/>
  <c r="K24" i="60" s="1"/>
  <c r="I24" i="60"/>
  <c r="H24" i="60"/>
  <c r="G24" i="60"/>
  <c r="F24" i="60"/>
  <c r="E24" i="60"/>
  <c r="D24" i="60"/>
  <c r="C24" i="60"/>
  <c r="K23" i="60"/>
  <c r="K22" i="60"/>
  <c r="K21" i="60"/>
  <c r="K20" i="60"/>
  <c r="K19" i="60"/>
  <c r="K18" i="60"/>
  <c r="K17" i="60"/>
  <c r="K16" i="60"/>
  <c r="D11" i="60"/>
  <c r="C11" i="60"/>
  <c r="J37" i="59"/>
  <c r="K37" i="59" s="1"/>
  <c r="I37" i="59"/>
  <c r="H37" i="59"/>
  <c r="G37" i="59"/>
  <c r="F37" i="59"/>
  <c r="E37" i="59"/>
  <c r="D37" i="59"/>
  <c r="C37" i="59"/>
  <c r="K36" i="59"/>
  <c r="K35" i="59"/>
  <c r="K34" i="59"/>
  <c r="K33" i="59"/>
  <c r="K32" i="59"/>
  <c r="K31" i="59"/>
  <c r="K30" i="59"/>
  <c r="K29" i="59"/>
  <c r="J24" i="59"/>
  <c r="K24" i="59"/>
  <c r="I24" i="59"/>
  <c r="H24" i="59"/>
  <c r="G24" i="59"/>
  <c r="F24" i="59"/>
  <c r="E24" i="59"/>
  <c r="D24" i="59"/>
  <c r="C24" i="59"/>
  <c r="K23" i="59"/>
  <c r="K22" i="59"/>
  <c r="K21" i="59"/>
  <c r="K20" i="59"/>
  <c r="K19" i="59"/>
  <c r="K18" i="59"/>
  <c r="K17" i="59"/>
  <c r="K16" i="59"/>
  <c r="D11" i="59"/>
  <c r="C11" i="59"/>
  <c r="E11" i="59" s="1"/>
  <c r="J37" i="58"/>
  <c r="K37" i="58" s="1"/>
  <c r="I37" i="58"/>
  <c r="H37" i="58"/>
  <c r="G37" i="58"/>
  <c r="F37" i="58"/>
  <c r="E37" i="58"/>
  <c r="D37" i="58"/>
  <c r="C37" i="58"/>
  <c r="K36" i="58"/>
  <c r="K35" i="58"/>
  <c r="K34" i="58"/>
  <c r="K33" i="58"/>
  <c r="K32" i="58"/>
  <c r="K31" i="58"/>
  <c r="K30" i="58"/>
  <c r="K29" i="58"/>
  <c r="J24" i="58"/>
  <c r="K24" i="58"/>
  <c r="I24" i="58"/>
  <c r="H24" i="58"/>
  <c r="G24" i="58"/>
  <c r="F24" i="58"/>
  <c r="E24" i="58"/>
  <c r="D24" i="58"/>
  <c r="C24" i="58"/>
  <c r="K23" i="58"/>
  <c r="K22" i="58"/>
  <c r="K21" i="58"/>
  <c r="K20" i="58"/>
  <c r="K19" i="58"/>
  <c r="K18" i="58"/>
  <c r="K17" i="58"/>
  <c r="K16" i="58"/>
  <c r="D11" i="58"/>
  <c r="C11" i="58"/>
  <c r="J37" i="57"/>
  <c r="K37" i="57" s="1"/>
  <c r="I37" i="57"/>
  <c r="H37" i="57"/>
  <c r="G37" i="57"/>
  <c r="F37" i="57"/>
  <c r="E37" i="57"/>
  <c r="D37" i="57"/>
  <c r="C37" i="57"/>
  <c r="K36" i="57"/>
  <c r="K35" i="57"/>
  <c r="K34" i="57"/>
  <c r="K33" i="57"/>
  <c r="K32" i="57"/>
  <c r="K31" i="57"/>
  <c r="K30" i="57"/>
  <c r="K29" i="57"/>
  <c r="J24" i="57"/>
  <c r="K24" i="57" s="1"/>
  <c r="I24" i="57"/>
  <c r="H24" i="57"/>
  <c r="G24" i="57"/>
  <c r="F24" i="57"/>
  <c r="E24" i="57"/>
  <c r="D24" i="57"/>
  <c r="C24" i="57"/>
  <c r="K23" i="57"/>
  <c r="K22" i="57"/>
  <c r="K21" i="57"/>
  <c r="K20" i="57"/>
  <c r="K19" i="57"/>
  <c r="K18" i="57"/>
  <c r="K17" i="57"/>
  <c r="K16" i="57"/>
  <c r="D11" i="57"/>
  <c r="C11" i="57"/>
  <c r="E11" i="57" s="1"/>
  <c r="J37" i="56"/>
  <c r="K37" i="56" s="1"/>
  <c r="I37" i="56"/>
  <c r="H37" i="56"/>
  <c r="G37" i="56"/>
  <c r="F37" i="56"/>
  <c r="E37" i="56"/>
  <c r="D37" i="56"/>
  <c r="C37" i="56"/>
  <c r="K36" i="56"/>
  <c r="K35" i="56"/>
  <c r="K34" i="56"/>
  <c r="K33" i="56"/>
  <c r="K32" i="56"/>
  <c r="K31" i="56"/>
  <c r="K30" i="56"/>
  <c r="K29" i="56"/>
  <c r="J24" i="56"/>
  <c r="K24" i="56" s="1"/>
  <c r="I24" i="56"/>
  <c r="H24" i="56"/>
  <c r="G24" i="56"/>
  <c r="F24" i="56"/>
  <c r="E24" i="56"/>
  <c r="D24" i="56"/>
  <c r="C24" i="56"/>
  <c r="K23" i="56"/>
  <c r="K22" i="56"/>
  <c r="K21" i="56"/>
  <c r="K20" i="56"/>
  <c r="K19" i="56"/>
  <c r="K18" i="56"/>
  <c r="K17" i="56"/>
  <c r="K16" i="56"/>
  <c r="D11" i="56"/>
  <c r="C11" i="56"/>
  <c r="J37" i="55"/>
  <c r="K37" i="55" s="1"/>
  <c r="I37" i="55"/>
  <c r="H37" i="55"/>
  <c r="G37" i="55"/>
  <c r="F37" i="55"/>
  <c r="E37" i="55"/>
  <c r="D37" i="55"/>
  <c r="C37" i="55"/>
  <c r="K36" i="55"/>
  <c r="K35" i="55"/>
  <c r="K34" i="55"/>
  <c r="K33" i="55"/>
  <c r="K32" i="55"/>
  <c r="K31" i="55"/>
  <c r="K30" i="55"/>
  <c r="K29" i="55"/>
  <c r="J24" i="55"/>
  <c r="K24" i="55" s="1"/>
  <c r="I24" i="55"/>
  <c r="H24" i="55"/>
  <c r="G24" i="55"/>
  <c r="F24" i="55"/>
  <c r="E24" i="55"/>
  <c r="D24" i="55"/>
  <c r="C24" i="55"/>
  <c r="K23" i="55"/>
  <c r="K22" i="55"/>
  <c r="K21" i="55"/>
  <c r="K20" i="55"/>
  <c r="K19" i="55"/>
  <c r="K18" i="55"/>
  <c r="K17" i="55"/>
  <c r="K16" i="55"/>
  <c r="D11" i="55"/>
  <c r="C11" i="55"/>
  <c r="J37" i="54"/>
  <c r="K37" i="54"/>
  <c r="I37" i="54"/>
  <c r="H37" i="54"/>
  <c r="G37" i="54"/>
  <c r="F37" i="54"/>
  <c r="E37" i="54"/>
  <c r="D37" i="54"/>
  <c r="C37" i="54"/>
  <c r="K36" i="54"/>
  <c r="K35" i="54"/>
  <c r="K34" i="54"/>
  <c r="K33" i="54"/>
  <c r="K32" i="54"/>
  <c r="K31" i="54"/>
  <c r="K30" i="54"/>
  <c r="K29" i="54"/>
  <c r="J24" i="54"/>
  <c r="K24" i="54" s="1"/>
  <c r="I24" i="54"/>
  <c r="H24" i="54"/>
  <c r="G24" i="54"/>
  <c r="F24" i="54"/>
  <c r="E24" i="54"/>
  <c r="D24" i="54"/>
  <c r="C24" i="54"/>
  <c r="K23" i="54"/>
  <c r="K22" i="54"/>
  <c r="K21" i="54"/>
  <c r="K20" i="54"/>
  <c r="K19" i="54"/>
  <c r="K18" i="54"/>
  <c r="K17" i="54"/>
  <c r="K16" i="54"/>
  <c r="D11" i="54"/>
  <c r="C11" i="54"/>
  <c r="E11" i="54"/>
  <c r="J37" i="53"/>
  <c r="K37" i="53" s="1"/>
  <c r="I37" i="53"/>
  <c r="H37" i="53"/>
  <c r="G37" i="53"/>
  <c r="F37" i="53"/>
  <c r="E37" i="53"/>
  <c r="D37" i="53"/>
  <c r="C37" i="53"/>
  <c r="K36" i="53"/>
  <c r="K35" i="53"/>
  <c r="K34" i="53"/>
  <c r="K33" i="53"/>
  <c r="K32" i="53"/>
  <c r="K31" i="53"/>
  <c r="K30" i="53"/>
  <c r="K29" i="53"/>
  <c r="J24" i="53"/>
  <c r="K24" i="53" s="1"/>
  <c r="I24" i="53"/>
  <c r="H24" i="53"/>
  <c r="G24" i="53"/>
  <c r="F24" i="53"/>
  <c r="E24" i="53"/>
  <c r="D24" i="53"/>
  <c r="C24" i="53"/>
  <c r="K23" i="53"/>
  <c r="K22" i="53"/>
  <c r="K21" i="53"/>
  <c r="K20" i="53"/>
  <c r="K19" i="53"/>
  <c r="K18" i="53"/>
  <c r="K17" i="53"/>
  <c r="K16" i="53"/>
  <c r="D11" i="53"/>
  <c r="C11" i="53"/>
  <c r="E11" i="53" s="1"/>
  <c r="J37" i="52"/>
  <c r="K37" i="52" s="1"/>
  <c r="I37" i="52"/>
  <c r="H37" i="52"/>
  <c r="G37" i="52"/>
  <c r="F37" i="52"/>
  <c r="E37" i="52"/>
  <c r="D37" i="52"/>
  <c r="C37" i="52"/>
  <c r="K36" i="52"/>
  <c r="K35" i="52"/>
  <c r="K34" i="52"/>
  <c r="K33" i="52"/>
  <c r="K32" i="52"/>
  <c r="K31" i="52"/>
  <c r="K30" i="52"/>
  <c r="K29" i="52"/>
  <c r="J24" i="52"/>
  <c r="K24" i="52" s="1"/>
  <c r="I24" i="52"/>
  <c r="H24" i="52"/>
  <c r="G24" i="52"/>
  <c r="F24" i="52"/>
  <c r="E24" i="52"/>
  <c r="D24" i="52"/>
  <c r="C24" i="52"/>
  <c r="K23" i="52"/>
  <c r="K22" i="52"/>
  <c r="K21" i="52"/>
  <c r="K20" i="52"/>
  <c r="K19" i="52"/>
  <c r="K18" i="52"/>
  <c r="K17" i="52"/>
  <c r="K16" i="52"/>
  <c r="D11" i="52"/>
  <c r="C11" i="52"/>
  <c r="E11" i="52" s="1"/>
  <c r="J37" i="51"/>
  <c r="K37" i="51" s="1"/>
  <c r="I37" i="51"/>
  <c r="H37" i="51"/>
  <c r="G37" i="51"/>
  <c r="F37" i="51"/>
  <c r="E37" i="51"/>
  <c r="D37" i="51"/>
  <c r="C37" i="51"/>
  <c r="K36" i="51"/>
  <c r="K35" i="51"/>
  <c r="K34" i="51"/>
  <c r="K33" i="51"/>
  <c r="K32" i="51"/>
  <c r="K31" i="51"/>
  <c r="K30" i="51"/>
  <c r="K29" i="51"/>
  <c r="J24" i="51"/>
  <c r="K24" i="51" s="1"/>
  <c r="I24" i="51"/>
  <c r="H24" i="51"/>
  <c r="G24" i="51"/>
  <c r="F24" i="51"/>
  <c r="E24" i="51"/>
  <c r="D24" i="51"/>
  <c r="C24" i="51"/>
  <c r="K23" i="51"/>
  <c r="K22" i="51"/>
  <c r="K21" i="51"/>
  <c r="K20" i="51"/>
  <c r="K19" i="51"/>
  <c r="K18" i="51"/>
  <c r="K17" i="51"/>
  <c r="K16" i="51"/>
  <c r="D11" i="51"/>
  <c r="C11" i="51"/>
  <c r="J37" i="50"/>
  <c r="K37" i="50" s="1"/>
  <c r="I37" i="50"/>
  <c r="H37" i="50"/>
  <c r="G37" i="50"/>
  <c r="F37" i="50"/>
  <c r="E37" i="50"/>
  <c r="D37" i="50"/>
  <c r="C37" i="50"/>
  <c r="K36" i="50"/>
  <c r="K35" i="50"/>
  <c r="K34" i="50"/>
  <c r="K33" i="50"/>
  <c r="K32" i="50"/>
  <c r="K31" i="50"/>
  <c r="K30" i="50"/>
  <c r="K29" i="50"/>
  <c r="J24" i="50"/>
  <c r="K24" i="50"/>
  <c r="I24" i="50"/>
  <c r="H24" i="50"/>
  <c r="G24" i="50"/>
  <c r="F24" i="50"/>
  <c r="E24" i="50"/>
  <c r="D24" i="50"/>
  <c r="C24" i="50"/>
  <c r="K23" i="50"/>
  <c r="K22" i="50"/>
  <c r="K21" i="50"/>
  <c r="K20" i="50"/>
  <c r="K19" i="50"/>
  <c r="K18" i="50"/>
  <c r="K17" i="50"/>
  <c r="K16" i="50"/>
  <c r="D11" i="50"/>
  <c r="C11" i="50"/>
  <c r="E11" i="28" s="1"/>
  <c r="D11" i="21"/>
  <c r="C11" i="21"/>
  <c r="A11" i="17"/>
  <c r="K17" i="28"/>
  <c r="K18" i="28"/>
  <c r="K19" i="28"/>
  <c r="K20" i="28"/>
  <c r="K21" i="28"/>
  <c r="K22" i="28"/>
  <c r="K23" i="28"/>
  <c r="K16" i="28"/>
  <c r="E3" i="21"/>
  <c r="D11" i="28"/>
  <c r="K30" i="28"/>
  <c r="K31" i="28"/>
  <c r="K32" i="28"/>
  <c r="K33" i="28"/>
  <c r="K34" i="28"/>
  <c r="K35" i="28"/>
  <c r="K36" i="28"/>
  <c r="K29" i="28"/>
  <c r="C11" i="28"/>
  <c r="E4" i="21"/>
  <c r="E5" i="21"/>
  <c r="E6" i="21"/>
  <c r="E7" i="21"/>
  <c r="E8" i="21"/>
  <c r="E9" i="21"/>
  <c r="E10" i="21"/>
  <c r="I37" i="28"/>
  <c r="H37" i="28"/>
  <c r="G37" i="28"/>
  <c r="F37" i="28"/>
  <c r="E37" i="28"/>
  <c r="D37" i="28"/>
  <c r="C37" i="28"/>
  <c r="I24" i="28"/>
  <c r="H24" i="28"/>
  <c r="G24" i="28"/>
  <c r="F24" i="28"/>
  <c r="E24" i="28"/>
  <c r="D24" i="28"/>
  <c r="C24" i="28"/>
  <c r="J37" i="28"/>
  <c r="K37" i="28" s="1"/>
  <c r="J24" i="28"/>
  <c r="K24" i="28"/>
  <c r="E11" i="21"/>
  <c r="E11" i="58" l="1"/>
  <c r="E11" i="60"/>
  <c r="E11" i="50"/>
  <c r="E11" i="51"/>
  <c r="E11" i="55"/>
  <c r="E11" i="56"/>
</calcChain>
</file>

<file path=xl/sharedStrings.xml><?xml version="1.0" encoding="utf-8"?>
<sst xmlns="http://schemas.openxmlformats.org/spreadsheetml/2006/main" count="778" uniqueCount="49">
  <si>
    <t>Male</t>
  </si>
  <si>
    <t>Female</t>
  </si>
  <si>
    <t>Total</t>
  </si>
  <si>
    <t>NSW</t>
  </si>
  <si>
    <t>VIC</t>
  </si>
  <si>
    <t>QLD</t>
  </si>
  <si>
    <t>SA</t>
  </si>
  <si>
    <t>WA</t>
  </si>
  <si>
    <t>TAS</t>
  </si>
  <si>
    <t>NT</t>
  </si>
  <si>
    <t>ACT</t>
  </si>
  <si>
    <t>AGE GROUP</t>
  </si>
  <si>
    <t>25-34</t>
  </si>
  <si>
    <t>35-44</t>
  </si>
  <si>
    <t>45-54</t>
  </si>
  <si>
    <t>55-64</t>
  </si>
  <si>
    <t>65+</t>
  </si>
  <si>
    <t>STATE</t>
  </si>
  <si>
    <t>TOTAL</t>
  </si>
  <si>
    <t>Note:</t>
  </si>
  <si>
    <t>16-17</t>
  </si>
  <si>
    <t>18-24</t>
  </si>
  <si>
    <t>% Variance from previous month</t>
  </si>
  <si>
    <t>% of ABS Estimated Population</t>
  </si>
  <si>
    <t>State</t>
  </si>
  <si>
    <t>State % of Legally Valid Consent Registrations (Including Intent Registrations of 16 &amp; 17 year olds)</t>
  </si>
  <si>
    <t>Total Legally Valid Consent Registrations (Including Intent Registrations of 16 &amp; 17 year olds)</t>
  </si>
  <si>
    <t>3. State % of Legally Valid Consent Registrations (Including Intent Registrations of 16 &amp; 17 year olds) = Total Legally Valid Consent Registrations (Including Intent Registrations of 16 &amp; 17 year olds) for State / Total Legally Valid Consent Registrations</t>
  </si>
  <si>
    <t>Please note:  Excludes estimated population for 0-15 year old residents</t>
  </si>
  <si>
    <r>
      <t xml:space="preserve">4. Negative Variance </t>
    </r>
    <r>
      <rPr>
        <sz val="10"/>
        <rFont val="Arial"/>
      </rPr>
      <t>occurs due to: registration end dated due to death or by request, registrant moved to another state.</t>
    </r>
  </si>
  <si>
    <r>
      <t xml:space="preserve">2. Legally valid Consent Registrations (Including Intent Registrations of 16 &amp; 17 year olds) =  </t>
    </r>
    <r>
      <rPr>
        <sz val="10"/>
        <rFont val="Arial"/>
      </rPr>
      <t>Female Total + Male Total.</t>
    </r>
  </si>
  <si>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</si>
  <si>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</si>
  <si>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</si>
  <si>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</si>
  <si>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</si>
  <si>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</si>
  <si>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</si>
  <si>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The above stats should be updated September of each year</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</si>
  <si>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</si>
  <si>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Grand Total Registrations For December </t>
    </r>
    <r>
      <rPr>
        <b/>
        <sz val="9"/>
        <color indexed="10"/>
        <rFont val="Arial"/>
        <family val="2"/>
      </rPr>
      <t>20**</t>
    </r>
    <r>
      <rPr>
        <b/>
        <sz val="9"/>
        <color indexed="9"/>
        <rFont val="Arial"/>
        <family val="2"/>
      </rPr>
      <t xml:space="preserve">
Used to Calculate % Variance from previous month for January </t>
    </r>
    <r>
      <rPr>
        <b/>
        <sz val="9"/>
        <color indexed="10"/>
        <rFont val="Arial"/>
        <family val="2"/>
      </rPr>
      <t>20**</t>
    </r>
  </si>
  <si>
    <r>
      <t>1. % of ABS Estimated Population (as at 30 June 2023)</t>
    </r>
    <r>
      <rPr>
        <sz val="10"/>
        <rFont val="Arial"/>
      </rPr>
      <t xml:space="preserve">  = Gender Total/ABS Estimated Gender Population.  </t>
    </r>
    <r>
      <rPr>
        <b/>
        <sz val="10"/>
        <rFont val="Arial"/>
        <family val="2"/>
      </rPr>
      <t>Please note:</t>
    </r>
    <r>
      <rPr>
        <sz val="10"/>
        <rFont val="Arial"/>
      </rPr>
      <t xml:space="preserve">  Excludes estimated population of 0 - 15 year old residents.</t>
    </r>
  </si>
  <si>
    <t xml:space="preserve"> </t>
  </si>
  <si>
    <t>5. The above tables include registrants who have registered their objection to donate - 18 years &amp; above = XX,XXX and 16-17 years = XX</t>
  </si>
  <si>
    <t>5. The above tables include registrants who have registered their objection to donate - 18 years &amp; above = 44,380 and 16-17 years = 40</t>
  </si>
  <si>
    <t>5. The above tables include registrants who have registered their objection to donate - 18 years &amp; above = 44,637 and 16-17 years = 39</t>
  </si>
  <si>
    <t>5. The above tables include registrants who have registered their objection to donate - 18 years &amp; above = 44,899 and 16-17 years = 36</t>
  </si>
  <si>
    <t>5. The above tables include registrants who have registered their objection to donate - 18 years &amp; above = 45,137 and 16 - 17 year olds = 32</t>
  </si>
  <si>
    <t>5. The above tables include registrants who have registered their objection to donate - 18 years &amp; above = 45,417 and 16-17 years =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</si>
</sst>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 ##0"/>
  </numFmts>
  <fonts count="18" x14ac:knownFonts="1">
    <font>
      <sz val="10"/>
      <name val="Arial"/>
    </font>
    <font>
      <sz val="10"/>
      <name val="Arial"/>
    </font>
    <font>
      <sz val="9"/>
      <name val="Arial"/>
      <family val="2"/>
    </font>
    <font>
      <b/>
      <sz val="9"/>
      <color indexed="9"/>
      <name val="Arial"/>
      <family val="2"/>
    </font>
    <font>
      <b/>
      <sz val="9"/>
      <name val="Arial"/>
      <family val="2"/>
    </font>
    <font>
      <b/>
      <sz val="10"/>
      <name val="Arial"/>
      <family val="2"/>
    </font>
    <font>
      <sz val="8"/>
      <name val="Arial"/>
      <family val="2"/>
    </font>
    <font>
      <b/>
      <sz val="10"/>
      <color indexed="9"/>
      <name val="Arial"/>
      <family val="2"/>
    </font>
    <font>
      <b/>
      <sz val="10"/>
      <color indexed="9"/>
      <name val="Arial"/>
      <family val="2"/>
    </font>
    <font>
      <sz val="10"/>
      <name val="Arial"/>
      <family val="2"/>
    </font>
    <font>
      <b/>
      <sz val="10"/>
      <name val="Arial"/>
      <family val="2"/>
    </font>
    <font>
      <sz val="10"/>
      <name val="Arial"/>
      <family val="2"/>
    </font>
    <font>
      <sz val="10"/>
      <color indexed="9"/>
      <name val="Arial"/>
      <family val="2"/>
    </font>
    <font>
      <b/>
      <sz val="10"/>
      <color indexed="10"/>
      <name val="Arial"/>
      <family val="2"/>
    </font>
    <font>
      <sz val="10"/>
      <name val="Arial"/>
      <family val="2"/>
    </font>
    <font>
      <sz val="10"/>
      <name val="Arial"/>
      <family val="2"/>
    </font>
    <font>
      <b/>
      <sz val="8"/>
      <name val="Arial"/>
      <family val="2"/>
    </font>
    <font>
      <b/>
      <sz val="9"/>
      <color indexed="10"/>
      <name val="Arial"/>
      <family val="2"/>
    </font>
  </fonts>
  <fills count="5">
    <fill>
      <patternFill patternType="none"/>
    </fill>
    <fill>
      <patternFill patternType="gray125"/>
    </fill>
    <fill>
      <patternFill patternType="solid">
        <fgColor indexed="55"/>
        <bgColor indexed="64"/>
      </patternFill>
    </fill>
    <fill>
      <patternFill patternType="solid">
        <fgColor indexed="4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0" borderId="0" xfId="0" applyFont="1"/>
    <xf numFmtId="0" fontId="2" fillId="0" borderId="0" xfId="0" applyFont="1" applyAlignment="1">
      <alignment horizontal="center"/>
    </xf>
    <xf numFmtId="0" fontId="4" fillId="0" borderId="0" xfId="0" applyFont="1"/>
    <xf numFmtId="1" fontId="2" fillId="0" borderId="0" xfId="0" applyNumberFormat="1" applyFont="1"/>
    <xf numFmtId="1" fontId="0" fillId="0" borderId="0" xfId="0" applyNumberFormat="1"/>
    <xf numFmtId="0" fontId="0" fillId="0" borderId="0" xfId="0" applyAlignment="1">
      <alignment horizontal="center"/>
    </xf>
    <xf numFmtId="0" fontId="8" fillId="2" borderId="1" xfId="0" applyFont="1" applyFill="1" applyBorder="1" applyAlignment="1">
      <alignment horizontal="center" vertical="center" wrapText="1"/>
    </xf>
    <xf numFmtId="0" fontId="11" fillId="0" borderId="0" xfId="0" applyFont="1"/>
    <xf numFmtId="9" fontId="8" fillId="2" borderId="1" xfId="0" applyNumberFormat="1" applyFont="1" applyFill="1" applyBorder="1" applyAlignment="1">
      <alignment horizontal="center" vertical="center" wrapText="1"/>
    </xf>
    <xf numFmtId="9" fontId="10" fillId="0" borderId="0" xfId="0" applyNumberFormat="1" applyFont="1" applyAlignment="1">
      <alignment horizontal="center" vertical="center" wrapText="1" shrinkToFit="1"/>
    </xf>
    <xf numFmtId="0" fontId="8" fillId="2" borderId="1" xfId="0" applyFont="1" applyFill="1" applyBorder="1" applyAlignment="1">
      <alignment horizontal="center"/>
    </xf>
    <xf numFmtId="3" fontId="9" fillId="0" borderId="1" xfId="0" applyNumberFormat="1" applyFont="1" applyBorder="1" applyAlignment="1">
      <alignment horizontal="center"/>
    </xf>
    <xf numFmtId="10" fontId="9" fillId="0" borderId="1" xfId="0" applyNumberFormat="1" applyFont="1" applyBorder="1" applyAlignment="1">
      <alignment horizontal="center"/>
    </xf>
    <xf numFmtId="10" fontId="8" fillId="3" borderId="1" xfId="1" applyNumberFormat="1" applyFont="1" applyFill="1" applyBorder="1" applyAlignment="1">
      <alignment horizontal="center"/>
    </xf>
    <xf numFmtId="10" fontId="8" fillId="3" borderId="1" xfId="0" applyNumberFormat="1" applyFont="1" applyFill="1" applyBorder="1" applyAlignment="1">
      <alignment horizontal="center"/>
    </xf>
    <xf numFmtId="1" fontId="10" fillId="0" borderId="0" xfId="0" applyNumberFormat="1" applyFont="1" applyAlignment="1">
      <alignment horizontal="center"/>
    </xf>
    <xf numFmtId="0" fontId="9" fillId="0" borderId="0" xfId="0" applyFont="1"/>
    <xf numFmtId="0" fontId="8" fillId="2" borderId="1" xfId="0" applyFont="1" applyFill="1" applyBorder="1" applyAlignment="1">
      <alignment horizontal="center" wrapText="1"/>
    </xf>
    <xf numFmtId="0" fontId="10" fillId="0" borderId="0" xfId="0" applyFont="1" applyAlignment="1">
      <alignment horizontal="left" vertical="center"/>
    </xf>
    <xf numFmtId="0" fontId="13" fillId="0" borderId="0" xfId="0" applyFont="1"/>
    <xf numFmtId="0" fontId="14" fillId="0" borderId="0" xfId="0" applyFont="1"/>
    <xf numFmtId="1" fontId="9" fillId="0" borderId="0" xfId="0" applyNumberFormat="1" applyFont="1" applyAlignment="1">
      <alignment horizontal="center"/>
    </xf>
    <xf numFmtId="3" fontId="9" fillId="0" borderId="0" xfId="0" applyNumberFormat="1" applyFont="1" applyAlignment="1">
      <alignment horizontal="center"/>
    </xf>
    <xf numFmtId="0" fontId="10" fillId="0" borderId="0" xfId="0" applyFont="1" applyAlignment="1">
      <alignment horizontal="left"/>
    </xf>
    <xf numFmtId="165" fontId="11" fillId="0" borderId="0" xfId="0" applyNumberFormat="1" applyFont="1"/>
    <xf numFmtId="0" fontId="11" fillId="0" borderId="0" xfId="0" applyFont="1" applyAlignment="1">
      <alignment horizontal="left"/>
    </xf>
    <xf numFmtId="0" fontId="15" fillId="0" borderId="0" xfId="0" applyFont="1"/>
    <xf numFmtId="0" fontId="5" fillId="0" borderId="0" xfId="0" applyFont="1"/>
    <xf numFmtId="0" fontId="15" fillId="0" borderId="0" xfId="0" applyFont="1" applyAlignment="1">
      <alignment horizontal="center"/>
    </xf>
    <xf numFmtId="165" fontId="15" fillId="0" borderId="0" xfId="0" applyNumberFormat="1" applyFont="1" applyAlignment="1">
      <alignment horizontal="center"/>
    </xf>
    <xf numFmtId="1" fontId="15" fillId="0" borderId="0" xfId="0" applyNumberFormat="1" applyFont="1"/>
    <xf numFmtId="0" fontId="15" fillId="0" borderId="0" xfId="0" applyFont="1" applyAlignment="1">
      <alignment vertical="top" wrapText="1"/>
    </xf>
    <xf numFmtId="49" fontId="7" fillId="0" borderId="0" xfId="0" applyNumberFormat="1" applyFont="1" applyAlignment="1">
      <alignment horizontal="center" vertical="top"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xf>
    <xf numFmtId="0" fontId="15" fillId="0" borderId="2" xfId="0" applyFont="1" applyBorder="1" applyAlignment="1">
      <alignment horizontal="center"/>
    </xf>
    <xf numFmtId="3" fontId="0" fillId="0" borderId="1" xfId="0" applyNumberFormat="1" applyBorder="1" applyAlignment="1">
      <alignment horizontal="center"/>
    </xf>
    <xf numFmtId="10" fontId="0" fillId="0" borderId="1" xfId="0" applyNumberFormat="1" applyBorder="1" applyAlignment="1">
      <alignment horizontal="center"/>
    </xf>
    <xf numFmtId="3" fontId="2" fillId="0" borderId="1" xfId="0" applyNumberFormat="1" applyFont="1" applyBorder="1" applyAlignment="1">
      <alignment horizontal="center"/>
    </xf>
    <xf numFmtId="165" fontId="2" fillId="0" borderId="1" xfId="0" applyNumberFormat="1" applyFont="1" applyBorder="1" applyAlignment="1">
      <alignment horizontal="center"/>
    </xf>
    <xf numFmtId="3" fontId="7" fillId="3" borderId="1" xfId="0" applyNumberFormat="1" applyFont="1" applyFill="1" applyBorder="1" applyAlignment="1">
      <alignment horizontal="center"/>
    </xf>
    <xf numFmtId="164" fontId="8" fillId="3" borderId="1" xfId="0" applyNumberFormat="1" applyFont="1" applyFill="1" applyBorder="1" applyAlignment="1" applyProtection="1">
      <alignment horizontal="center"/>
      <protection locked="0"/>
    </xf>
    <xf numFmtId="0" fontId="10" fillId="4" borderId="0" xfId="0" applyFont="1" applyFill="1" applyAlignment="1">
      <alignment horizontal="left" vertical="center"/>
    </xf>
    <xf numFmtId="3" fontId="8" fillId="3" borderId="1" xfId="0" applyNumberFormat="1" applyFont="1" applyFill="1" applyBorder="1" applyAlignment="1">
      <alignment horizontal="center"/>
    </xf>
    <xf numFmtId="0" fontId="0" fillId="0" borderId="1" xfId="0" applyBorder="1"/>
    <xf numFmtId="3" fontId="0" fillId="0" borderId="1" xfId="0" applyNumberFormat="1" applyBorder="1"/>
    <xf numFmtId="3" fontId="15" fillId="0" borderId="3" xfId="0" applyNumberFormat="1" applyFont="1" applyBorder="1" applyAlignment="1">
      <alignment horizontal="center"/>
    </xf>
    <xf numFmtId="164" fontId="9" fillId="0" borderId="1" xfId="0" applyNumberFormat="1" applyFont="1" applyBorder="1" applyAlignment="1">
      <alignment horizontal="center"/>
    </xf>
    <xf numFmtId="164" fontId="8" fillId="3" borderId="1" xfId="0" applyNumberFormat="1" applyFont="1" applyFill="1" applyBorder="1" applyAlignment="1">
      <alignment horizontal="center"/>
    </xf>
    <xf numFmtId="0" fontId="6" fillId="0" borderId="4" xfId="0" applyFont="1" applyBorder="1"/>
    <xf numFmtId="1" fontId="6" fillId="0" borderId="5" xfId="0" applyNumberFormat="1" applyFont="1" applyBorder="1"/>
    <xf numFmtId="1" fontId="6" fillId="0" borderId="6" xfId="0" applyNumberFormat="1" applyFont="1" applyBorder="1"/>
    <xf numFmtId="0" fontId="16" fillId="0" borderId="7" xfId="0" applyFont="1" applyBorder="1"/>
    <xf numFmtId="1" fontId="16" fillId="0" borderId="8" xfId="0" applyNumberFormat="1" applyFont="1" applyBorder="1"/>
    <xf numFmtId="0" fontId="6" fillId="0" borderId="4" xfId="0" quotePrefix="1" applyFont="1" applyBorder="1"/>
    <xf numFmtId="0" fontId="6" fillId="0" borderId="9" xfId="0" quotePrefix="1" applyFont="1" applyBorder="1"/>
    <xf numFmtId="0" fontId="15" fillId="0" borderId="10" xfId="0" applyFont="1" applyBorder="1"/>
    <xf numFmtId="0" fontId="15" fillId="0" borderId="11" xfId="0" applyFont="1" applyBorder="1"/>
    <xf numFmtId="10" fontId="0" fillId="0" borderId="1" xfId="0" applyNumberFormat="1" applyBorder="1"/>
    <xf numFmtId="3" fontId="9" fillId="0" borderId="1" xfId="0" applyNumberFormat="1" applyFont="1" applyBorder="1" applyAlignment="1">
      <alignment horizontal="right"/>
    </xf>
    <xf numFmtId="0" fontId="11" fillId="4" borderId="0" xfId="0" applyFont="1" applyFill="1"/>
    <xf numFmtId="0" fontId="5" fillId="4" borderId="0" xfId="0" applyFont="1" applyFill="1" applyAlignment="1">
      <alignment horizontal="left"/>
    </xf>
    <xf numFmtId="0" fontId="13" fillId="4" borderId="0" xfId="0" applyFont="1" applyFill="1"/>
    <xf numFmtId="0" fontId="14" fillId="4" borderId="0" xfId="0" applyFont="1" applyFill="1"/>
    <xf numFmtId="0" fontId="8" fillId="3" borderId="1" xfId="0" applyFont="1" applyFill="1" applyBorder="1" applyAlignment="1">
      <alignment vertical="center" textRotation="56"/>
    </xf>
    <xf numFmtId="0" fontId="8"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8" fillId="3" borderId="12" xfId="0" applyFont="1" applyFill="1" applyBorder="1" applyAlignment="1">
      <alignment horizontal="center"/>
    </xf>
    <xf numFmtId="0" fontId="9" fillId="0" borderId="13" xfId="0" applyFont="1" applyBorder="1"/>
    <xf numFmtId="0" fontId="0" fillId="0" borderId="14" xfId="0" applyBorder="1"/>
    <xf numFmtId="0" fontId="8" fillId="3" borderId="1" xfId="0" applyFont="1" applyFill="1" applyBorder="1" applyAlignment="1">
      <alignment horizontal="center" vertical="center" textRotation="56"/>
    </xf>
    <xf numFmtId="0" fontId="10" fillId="4" borderId="0" xfId="0" applyFont="1" applyFill="1"/>
    <xf numFmtId="0" fontId="11" fillId="4" borderId="0" xfId="0" applyFont="1" applyFill="1"/>
    <xf numFmtId="0" fontId="5" fillId="4" borderId="0" xfId="0" applyFont="1" applyFill="1" applyAlignment="1">
      <alignment wrapText="1"/>
    </xf>
    <xf numFmtId="0" fontId="11" fillId="4" borderId="0" xfId="0" applyFont="1" applyFill="1" applyAlignment="1">
      <alignment wrapText="1"/>
    </xf>
    <xf numFmtId="0" fontId="5" fillId="4" borderId="0" xfId="0" applyFont="1" applyFill="1" applyAlignment="1">
      <alignment horizontal="left"/>
    </xf>
    <xf numFmtId="0" fontId="10" fillId="4" borderId="0" xfId="0" applyFont="1" applyFill="1" applyAlignment="1">
      <alignment horizontal="left"/>
    </xf>
    <xf numFmtId="0" fontId="10" fillId="4" borderId="0" xfId="0" applyFont="1" applyFill="1" applyAlignment="1">
      <alignment horizontal="left" wrapText="1"/>
    </xf>
    <xf numFmtId="0" fontId="8" fillId="2" borderId="1" xfId="0" applyFont="1" applyFill="1" applyBorder="1" applyAlignment="1">
      <alignment horizontal="center" vertical="center" wrapText="1"/>
    </xf>
    <xf numFmtId="0" fontId="9" fillId="0" borderId="1" xfId="0" applyFont="1" applyBorder="1" applyAlignment="1">
      <alignment wrapText="1"/>
    </xf>
    <xf numFmtId="0" fontId="9" fillId="3" borderId="12" xfId="0" applyFont="1" applyFill="1" applyBorder="1"/>
    <xf numFmtId="0" fontId="9" fillId="3" borderId="13" xfId="0" applyFont="1" applyFill="1" applyBorder="1"/>
    <xf numFmtId="0" fontId="9" fillId="3" borderId="14" xfId="0" applyFont="1" applyFill="1" applyBorder="1"/>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0" fillId="0" borderId="14" xfId="0" applyBorder="1" applyAlignment="1">
      <alignment horizontal="center" vertical="center"/>
    </xf>
    <xf numFmtId="49" fontId="7" fillId="3" borderId="15" xfId="0" applyNumberFormat="1" applyFont="1" applyFill="1" applyBorder="1" applyAlignment="1">
      <alignment horizontal="center" vertical="top" wrapText="1"/>
    </xf>
    <xf numFmtId="49" fontId="7" fillId="3" borderId="16" xfId="0" applyNumberFormat="1" applyFont="1" applyFill="1" applyBorder="1" applyAlignment="1">
      <alignment horizontal="center" vertical="top" wrapText="1"/>
    </xf>
    <xf numFmtId="49" fontId="7" fillId="3" borderId="17" xfId="0" applyNumberFormat="1" applyFont="1" applyFill="1" applyBorder="1" applyAlignment="1">
      <alignment horizontal="center" vertical="top" wrapText="1"/>
    </xf>
    <xf numFmtId="0" fontId="15"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3" fillId="3" borderId="0" xfId="0" applyFont="1" applyFill="1" applyAlignment="1">
      <alignment horizontal="center" wrapText="1"/>
    </xf>
    <xf numFmtId="0" fontId="3" fillId="3" borderId="0" xfId="0" applyFont="1" applyFill="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9A710-0997-475F-9045-4689A7219FA5}">
  <sheetPr>
    <pageSetUpPr fitToPage="1"/>
  </sheetPr>
  <dimension ref="A1:N47"/>
  <sheetViews>
    <sheetView showRuler="0" view="pageLayout" zoomScaleNormal="100" workbookViewId="0">
      <selection activeCell="J9" sqref="J9"/>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v>972312</v>
      </c>
      <c r="D3" s="39">
        <v>0.2757</v>
      </c>
      <c r="E3" s="13">
        <f>IF(C3=0,0,(C3-'% Var From Prev Month'!A3)/'% Var From Prev Month'!A3)</f>
        <v>2.262613684741119E-3</v>
      </c>
      <c r="F3" s="22"/>
    </row>
    <row r="4" spans="1:11" s="17" customFormat="1" ht="20.100000000000001" customHeight="1" x14ac:dyDescent="0.2">
      <c r="A4" s="66"/>
      <c r="B4" s="11" t="s">
        <v>4</v>
      </c>
      <c r="C4" s="46">
        <v>846048</v>
      </c>
      <c r="D4" s="39">
        <v>0.2399</v>
      </c>
      <c r="E4" s="13">
        <f>IF(C4=0,0,(C4-'% Var From Prev Month'!A4)/'% Var From Prev Month'!A4)</f>
        <v>2.4265402843601895E-3</v>
      </c>
      <c r="F4" s="22"/>
    </row>
    <row r="5" spans="1:11" s="17" customFormat="1" ht="20.100000000000001" customHeight="1" x14ac:dyDescent="0.2">
      <c r="A5" s="66"/>
      <c r="B5" s="11" t="s">
        <v>5</v>
      </c>
      <c r="C5" s="46">
        <v>745516</v>
      </c>
      <c r="D5" s="39">
        <v>0.2114</v>
      </c>
      <c r="E5" s="13">
        <f>IF(C5=0,0,(C5-'% Var From Prev Month'!A5)/'% Var From Prev Month'!A5)</f>
        <v>2.9974922237409993E-3</v>
      </c>
      <c r="F5" s="22"/>
    </row>
    <row r="6" spans="1:11" s="17" customFormat="1" ht="20.100000000000001" customHeight="1" x14ac:dyDescent="0.2">
      <c r="A6" s="66"/>
      <c r="B6" s="11" t="s">
        <v>6</v>
      </c>
      <c r="C6" s="46">
        <v>339155</v>
      </c>
      <c r="D6" s="39">
        <v>9.6199999999999994E-2</v>
      </c>
      <c r="E6" s="13">
        <f>IF(C6=0,0,(C6-'% Var From Prev Month'!A6)/'% Var From Prev Month'!A6)</f>
        <v>2.3080969578040864E-3</v>
      </c>
      <c r="F6" s="22"/>
    </row>
    <row r="7" spans="1:11" s="17" customFormat="1" ht="20.100000000000001" customHeight="1" x14ac:dyDescent="0.2">
      <c r="A7" s="66"/>
      <c r="B7" s="11" t="s">
        <v>7</v>
      </c>
      <c r="C7" s="46">
        <v>429158</v>
      </c>
      <c r="D7" s="39">
        <v>0.1217</v>
      </c>
      <c r="E7" s="13">
        <f>IF(C7=0,0,(C7-'% Var From Prev Month'!A7)/'% Var From Prev Month'!A7)</f>
        <v>2.0173058693327482E-3</v>
      </c>
      <c r="F7" s="22"/>
    </row>
    <row r="8" spans="1:11" s="17" customFormat="1" ht="20.100000000000001" customHeight="1" x14ac:dyDescent="0.2">
      <c r="A8" s="66"/>
      <c r="B8" s="11" t="s">
        <v>8</v>
      </c>
      <c r="C8" s="46">
        <v>94442</v>
      </c>
      <c r="D8" s="39">
        <v>2.6800000000000001E-2</v>
      </c>
      <c r="E8" s="13">
        <f>IF(C8=0,0,(C8-'% Var From Prev Month'!A8)/'% Var From Prev Month'!A8)</f>
        <v>2.1753663635302482E-3</v>
      </c>
      <c r="F8" s="22"/>
    </row>
    <row r="9" spans="1:11" s="17" customFormat="1" ht="20.100000000000001" customHeight="1" x14ac:dyDescent="0.2">
      <c r="A9" s="66"/>
      <c r="B9" s="11" t="s">
        <v>9</v>
      </c>
      <c r="C9" s="46">
        <v>22736</v>
      </c>
      <c r="D9" s="39">
        <v>6.4000000000000003E-3</v>
      </c>
      <c r="E9" s="13">
        <f>IF(C9=0,0,(C9-'% Var From Prev Month'!A9)/'% Var From Prev Month'!A9)</f>
        <v>2.0714883864427695E-3</v>
      </c>
      <c r="F9" s="22"/>
    </row>
    <row r="10" spans="1:11" s="17" customFormat="1" ht="20.100000000000001" customHeight="1" x14ac:dyDescent="0.2">
      <c r="A10" s="66"/>
      <c r="B10" s="11" t="s">
        <v>10</v>
      </c>
      <c r="C10">
        <v>77288</v>
      </c>
      <c r="D10" s="39">
        <v>2.1899999999999999E-2</v>
      </c>
      <c r="E10" s="13">
        <f>IF(C10=0,0,(C10-'% Var From Prev Month'!A10)/'% Var From Prev Month'!A10)</f>
        <v>2.4513936626934202E-3</v>
      </c>
      <c r="F10" s="22"/>
    </row>
    <row r="11" spans="1:11" s="8" customFormat="1" ht="20.100000000000001" customHeight="1" x14ac:dyDescent="0.2">
      <c r="A11" s="67" t="s">
        <v>18</v>
      </c>
      <c r="B11" s="68"/>
      <c r="C11" s="45">
        <f>SUM(C3:C10)</f>
        <v>3526655</v>
      </c>
      <c r="D11" s="14">
        <f>SUM(D3:D10)</f>
        <v>1</v>
      </c>
      <c r="E11" s="15">
        <f>IF(C11=0,0,(C11-'% Var From Prev Month'!A11)/'% Var From Prev Month'!A11)</f>
        <v>2.4322801695688978E-3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47">
        <v>568</v>
      </c>
      <c r="D16" s="47">
        <v>24823</v>
      </c>
      <c r="E16" s="47">
        <v>97555</v>
      </c>
      <c r="F16" s="47">
        <v>123620</v>
      </c>
      <c r="G16" s="47">
        <v>119539</v>
      </c>
      <c r="H16" s="47">
        <v>101063</v>
      </c>
      <c r="I16" s="47">
        <v>141149</v>
      </c>
      <c r="J16" s="61">
        <v>608317</v>
      </c>
      <c r="K16" s="49">
        <f>J16/'ABS Estimated Population'!D3</f>
        <v>0.17798912725442692</v>
      </c>
    </row>
    <row r="17" spans="1:12" s="17" customFormat="1" ht="20.100000000000001" customHeight="1" x14ac:dyDescent="0.2">
      <c r="A17" s="66"/>
      <c r="B17" s="11" t="s">
        <v>4</v>
      </c>
      <c r="C17" s="47">
        <v>660</v>
      </c>
      <c r="D17" s="47">
        <v>21690</v>
      </c>
      <c r="E17" s="47">
        <v>93956</v>
      </c>
      <c r="F17" s="47">
        <v>123409</v>
      </c>
      <c r="G17" s="47">
        <v>105033</v>
      </c>
      <c r="H17" s="47">
        <v>81642</v>
      </c>
      <c r="I17" s="47">
        <v>110034</v>
      </c>
      <c r="J17" s="61">
        <v>536424</v>
      </c>
      <c r="K17" s="49">
        <f>J17/'ABS Estimated Population'!D4</f>
        <v>0.19037323764465891</v>
      </c>
    </row>
    <row r="18" spans="1:12" s="17" customFormat="1" ht="20.100000000000001" customHeight="1" x14ac:dyDescent="0.2">
      <c r="A18" s="66"/>
      <c r="B18" s="11" t="s">
        <v>5</v>
      </c>
      <c r="C18" s="47">
        <v>510</v>
      </c>
      <c r="D18" s="47">
        <v>19394</v>
      </c>
      <c r="E18" s="47">
        <v>78809</v>
      </c>
      <c r="F18" s="47">
        <v>103513</v>
      </c>
      <c r="G18" s="47">
        <v>95472</v>
      </c>
      <c r="H18" s="47">
        <v>78137</v>
      </c>
      <c r="I18" s="47">
        <v>103731</v>
      </c>
      <c r="J18" s="61">
        <v>479566</v>
      </c>
      <c r="K18" s="49">
        <f>J18/'ABS Estimated Population'!D5</f>
        <v>0.21469983318842903</v>
      </c>
    </row>
    <row r="19" spans="1:12" s="17" customFormat="1" ht="20.100000000000001" customHeight="1" x14ac:dyDescent="0.2">
      <c r="A19" s="66"/>
      <c r="B19" s="11" t="s">
        <v>6</v>
      </c>
      <c r="C19" s="47">
        <v>2359</v>
      </c>
      <c r="D19" s="47">
        <v>8505</v>
      </c>
      <c r="E19" s="47">
        <v>35894</v>
      </c>
      <c r="F19" s="47">
        <v>39468</v>
      </c>
      <c r="G19" s="47">
        <v>34535</v>
      </c>
      <c r="H19" s="47">
        <v>32316</v>
      </c>
      <c r="I19" s="47">
        <v>52297</v>
      </c>
      <c r="J19" s="61">
        <v>205374</v>
      </c>
      <c r="K19" s="49">
        <f>J19/'ABS Estimated Population'!D6</f>
        <v>0.26561974577981035</v>
      </c>
    </row>
    <row r="20" spans="1:12" s="17" customFormat="1" ht="20.100000000000001" customHeight="1" x14ac:dyDescent="0.2">
      <c r="A20" s="66"/>
      <c r="B20" s="11" t="s">
        <v>7</v>
      </c>
      <c r="C20" s="47">
        <v>198</v>
      </c>
      <c r="D20" s="47">
        <v>8272</v>
      </c>
      <c r="E20" s="47">
        <v>39393</v>
      </c>
      <c r="F20" s="47">
        <v>62357</v>
      </c>
      <c r="G20" s="47">
        <v>53686</v>
      </c>
      <c r="H20" s="47">
        <v>44699</v>
      </c>
      <c r="I20" s="47">
        <v>60184</v>
      </c>
      <c r="J20" s="61">
        <v>268789</v>
      </c>
      <c r="K20" s="49">
        <f>J20/'ABS Estimated Population'!D7</f>
        <v>0.23225946379395115</v>
      </c>
    </row>
    <row r="21" spans="1:12" s="17" customFormat="1" ht="20.100000000000001" customHeight="1" x14ac:dyDescent="0.2">
      <c r="A21" s="66"/>
      <c r="B21" s="11" t="s">
        <v>8</v>
      </c>
      <c r="C21" s="47">
        <v>57</v>
      </c>
      <c r="D21" s="47">
        <v>2060</v>
      </c>
      <c r="E21" s="47">
        <v>9054</v>
      </c>
      <c r="F21" s="47">
        <v>12322</v>
      </c>
      <c r="G21" s="47">
        <v>11443</v>
      </c>
      <c r="H21" s="47">
        <v>10844</v>
      </c>
      <c r="I21" s="47">
        <v>15011</v>
      </c>
      <c r="J21" s="61">
        <v>60791</v>
      </c>
      <c r="K21" s="49">
        <f>J21/'ABS Estimated Population'!D8</f>
        <v>0.25298487276056514</v>
      </c>
    </row>
    <row r="22" spans="1:12" s="17" customFormat="1" ht="20.100000000000001" customHeight="1" x14ac:dyDescent="0.2">
      <c r="A22" s="66"/>
      <c r="B22" s="11" t="s">
        <v>9</v>
      </c>
      <c r="C22" s="47">
        <v>16</v>
      </c>
      <c r="D22" s="47">
        <v>524</v>
      </c>
      <c r="E22" s="47">
        <v>3095</v>
      </c>
      <c r="F22" s="47">
        <v>3888</v>
      </c>
      <c r="G22" s="47">
        <v>3002</v>
      </c>
      <c r="H22" s="47">
        <v>2318</v>
      </c>
      <c r="I22" s="47">
        <v>1819</v>
      </c>
      <c r="J22" s="61">
        <v>14662</v>
      </c>
      <c r="K22" s="49">
        <f>J22/'ABS Estimated Population'!D9</f>
        <v>0.14972224491463115</v>
      </c>
    </row>
    <row r="23" spans="1:12" s="17" customFormat="1" ht="20.100000000000001" customHeight="1" x14ac:dyDescent="0.2">
      <c r="A23" s="66"/>
      <c r="B23" s="11" t="s">
        <v>10</v>
      </c>
      <c r="C23" s="47">
        <v>69</v>
      </c>
      <c r="D23" s="47">
        <v>2194</v>
      </c>
      <c r="E23" s="47">
        <v>9254</v>
      </c>
      <c r="F23" s="47">
        <v>11640</v>
      </c>
      <c r="G23" s="47">
        <v>9291</v>
      </c>
      <c r="H23" s="47">
        <v>6444</v>
      </c>
      <c r="I23" s="47">
        <v>8334</v>
      </c>
      <c r="J23" s="61">
        <v>47226</v>
      </c>
      <c r="K23" s="49">
        <f>J23/'ABS Estimated Population'!D10</f>
        <v>0.24430568991293641</v>
      </c>
    </row>
    <row r="24" spans="1:12" s="17" customFormat="1" ht="20.100000000000001" customHeight="1" x14ac:dyDescent="0.2">
      <c r="A24" s="67" t="s">
        <v>18</v>
      </c>
      <c r="B24" s="68"/>
      <c r="C24" s="45">
        <f t="shared" ref="C24:J24" si="0">SUM(C16:C23)</f>
        <v>4437</v>
      </c>
      <c r="D24" s="45">
        <f t="shared" si="0"/>
        <v>87462</v>
      </c>
      <c r="E24" s="45">
        <f t="shared" si="0"/>
        <v>367010</v>
      </c>
      <c r="F24" s="45">
        <f t="shared" si="0"/>
        <v>480217</v>
      </c>
      <c r="G24" s="45">
        <f t="shared" si="0"/>
        <v>432001</v>
      </c>
      <c r="H24" s="45">
        <f t="shared" si="0"/>
        <v>357463</v>
      </c>
      <c r="I24" s="45">
        <f t="shared" si="0"/>
        <v>492559</v>
      </c>
      <c r="J24" s="45">
        <f t="shared" si="0"/>
        <v>2221149</v>
      </c>
      <c r="K24" s="50">
        <f>J24/'ABS Estimated Population'!D11</f>
        <v>0.20319493219544485</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47">
        <v>198</v>
      </c>
      <c r="D29" s="47">
        <v>7818</v>
      </c>
      <c r="E29" s="47">
        <v>42554</v>
      </c>
      <c r="F29" s="47">
        <v>63456</v>
      </c>
      <c r="G29" s="47">
        <v>68879</v>
      </c>
      <c r="H29" s="47">
        <v>69348</v>
      </c>
      <c r="I29" s="47">
        <v>111742</v>
      </c>
      <c r="J29" s="61">
        <v>363995</v>
      </c>
      <c r="K29" s="49">
        <f>J29/'ABS Estimated Population'!C3</f>
        <v>0.10940647076026819</v>
      </c>
      <c r="L29" s="23"/>
    </row>
    <row r="30" spans="1:12" s="17" customFormat="1" ht="20.100000000000001" customHeight="1" x14ac:dyDescent="0.2">
      <c r="A30" s="72"/>
      <c r="B30" s="11" t="s">
        <v>4</v>
      </c>
      <c r="C30" s="47">
        <v>233</v>
      </c>
      <c r="D30" s="47">
        <v>6851</v>
      </c>
      <c r="E30" s="47">
        <v>40673</v>
      </c>
      <c r="F30" s="47">
        <v>65437</v>
      </c>
      <c r="G30" s="47">
        <v>60777</v>
      </c>
      <c r="H30" s="47">
        <v>53420</v>
      </c>
      <c r="I30" s="47">
        <v>82232</v>
      </c>
      <c r="J30" s="61">
        <v>309623</v>
      </c>
      <c r="K30" s="49">
        <f>J30/'ABS Estimated Population'!C4</f>
        <v>0.11423070083593248</v>
      </c>
      <c r="L30" s="23"/>
    </row>
    <row r="31" spans="1:12" s="17" customFormat="1" ht="20.100000000000001" customHeight="1" x14ac:dyDescent="0.2">
      <c r="A31" s="72"/>
      <c r="B31" s="11" t="s">
        <v>5</v>
      </c>
      <c r="C31" s="47">
        <v>172</v>
      </c>
      <c r="D31" s="47">
        <v>5566</v>
      </c>
      <c r="E31" s="47">
        <v>30010</v>
      </c>
      <c r="F31" s="47">
        <v>48230</v>
      </c>
      <c r="G31" s="47">
        <v>51370</v>
      </c>
      <c r="H31" s="47">
        <v>50513</v>
      </c>
      <c r="I31" s="47">
        <v>80088</v>
      </c>
      <c r="J31" s="61">
        <v>265949</v>
      </c>
      <c r="K31" s="49">
        <f>J31/'ABS Estimated Population'!C5</f>
        <v>0.1236411394832576</v>
      </c>
      <c r="L31" s="23"/>
    </row>
    <row r="32" spans="1:12" s="17" customFormat="1" ht="20.100000000000001" customHeight="1" x14ac:dyDescent="0.2">
      <c r="A32" s="72"/>
      <c r="B32" s="11" t="s">
        <v>6</v>
      </c>
      <c r="C32" s="47">
        <v>2104</v>
      </c>
      <c r="D32" s="47">
        <v>3826</v>
      </c>
      <c r="E32" s="47">
        <v>20317</v>
      </c>
      <c r="F32" s="47">
        <v>22242</v>
      </c>
      <c r="G32" s="47">
        <v>21404</v>
      </c>
      <c r="H32" s="47">
        <v>22475</v>
      </c>
      <c r="I32" s="47">
        <v>41413</v>
      </c>
      <c r="J32" s="61">
        <v>133781</v>
      </c>
      <c r="K32" s="49">
        <f>J32/'ABS Estimated Population'!C6</f>
        <v>0.17970182454151393</v>
      </c>
      <c r="L32" s="23"/>
    </row>
    <row r="33" spans="1:14" s="17" customFormat="1" ht="20.100000000000001" customHeight="1" x14ac:dyDescent="0.2">
      <c r="A33" s="72"/>
      <c r="B33" s="11" t="s">
        <v>7</v>
      </c>
      <c r="C33" s="47">
        <v>81</v>
      </c>
      <c r="D33" s="47">
        <v>2514</v>
      </c>
      <c r="E33" s="47">
        <v>16251</v>
      </c>
      <c r="F33" s="47">
        <v>32648</v>
      </c>
      <c r="G33" s="47">
        <v>32169</v>
      </c>
      <c r="H33" s="47">
        <v>30454</v>
      </c>
      <c r="I33" s="47">
        <v>46252</v>
      </c>
      <c r="J33" s="61">
        <v>160369</v>
      </c>
      <c r="K33" s="49">
        <f>J33/'ABS Estimated Population'!C7</f>
        <v>0.13944305901911888</v>
      </c>
      <c r="L33" s="23"/>
    </row>
    <row r="34" spans="1:14" s="17" customFormat="1" ht="20.100000000000001" customHeight="1" x14ac:dyDescent="0.2">
      <c r="A34" s="72"/>
      <c r="B34" s="11" t="s">
        <v>8</v>
      </c>
      <c r="C34" s="47">
        <v>16</v>
      </c>
      <c r="D34" s="47">
        <v>655</v>
      </c>
      <c r="E34" s="47">
        <v>3382</v>
      </c>
      <c r="F34" s="47">
        <v>5829</v>
      </c>
      <c r="G34" s="47">
        <v>5972</v>
      </c>
      <c r="H34" s="47">
        <v>6461</v>
      </c>
      <c r="I34" s="47">
        <v>11335</v>
      </c>
      <c r="J34" s="61">
        <v>33650</v>
      </c>
      <c r="K34" s="49">
        <f>J34/'ABS Estimated Population'!C8</f>
        <v>0.14501872530048829</v>
      </c>
      <c r="L34" s="23"/>
    </row>
    <row r="35" spans="1:14" s="17" customFormat="1" ht="20.100000000000001" customHeight="1" x14ac:dyDescent="0.2">
      <c r="A35" s="72"/>
      <c r="B35" s="11" t="s">
        <v>9</v>
      </c>
      <c r="C35" s="47">
        <v>4</v>
      </c>
      <c r="D35" s="47">
        <v>152</v>
      </c>
      <c r="E35" s="47">
        <v>1143</v>
      </c>
      <c r="F35" s="47">
        <v>1852</v>
      </c>
      <c r="G35" s="47">
        <v>1738</v>
      </c>
      <c r="H35" s="47">
        <v>1544</v>
      </c>
      <c r="I35" s="47">
        <v>1641</v>
      </c>
      <c r="J35" s="61">
        <v>8074</v>
      </c>
      <c r="K35" s="49">
        <f>J35/'ABS Estimated Population'!C9</f>
        <v>8.1215925322389207E-2</v>
      </c>
      <c r="L35" s="23"/>
    </row>
    <row r="36" spans="1:14" s="17" customFormat="1" ht="20.100000000000001" customHeight="1" x14ac:dyDescent="0.2">
      <c r="A36" s="72"/>
      <c r="B36" s="11" t="s">
        <v>10</v>
      </c>
      <c r="C36" s="47">
        <v>20</v>
      </c>
      <c r="D36" s="47">
        <v>876</v>
      </c>
      <c r="E36" s="47">
        <v>4742</v>
      </c>
      <c r="F36" s="47">
        <v>6973</v>
      </c>
      <c r="G36" s="47">
        <v>6235</v>
      </c>
      <c r="H36" s="47">
        <v>4880</v>
      </c>
      <c r="I36" s="47">
        <v>6335</v>
      </c>
      <c r="J36" s="61">
        <v>30061</v>
      </c>
      <c r="K36" s="49">
        <f>J36/'ABS Estimated Population'!C10</f>
        <v>0.16255339858324772</v>
      </c>
      <c r="L36" s="23"/>
    </row>
    <row r="37" spans="1:14" s="17" customFormat="1" ht="20.100000000000001" customHeight="1" x14ac:dyDescent="0.2">
      <c r="A37" s="67" t="s">
        <v>18</v>
      </c>
      <c r="B37" s="68"/>
      <c r="C37" s="45">
        <f>SUM(C29:C36)</f>
        <v>2828</v>
      </c>
      <c r="D37" s="45">
        <f t="shared" ref="D37:J37" si="1">SUM(D29:D36)</f>
        <v>28258</v>
      </c>
      <c r="E37" s="45">
        <f t="shared" si="1"/>
        <v>159072</v>
      </c>
      <c r="F37" s="45">
        <f t="shared" si="1"/>
        <v>246667</v>
      </c>
      <c r="G37" s="45">
        <f t="shared" si="1"/>
        <v>248544</v>
      </c>
      <c r="H37" s="45">
        <f t="shared" si="1"/>
        <v>239095</v>
      </c>
      <c r="I37" s="45">
        <f t="shared" si="1"/>
        <v>381038</v>
      </c>
      <c r="J37" s="45">
        <f t="shared" si="1"/>
        <v>1305502</v>
      </c>
      <c r="K37" s="43">
        <f>J37/'ABS Estimated Population'!C11</f>
        <v>0.12316765398763514</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44</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&amp;KFF000031/01/2025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7A6E-AA4F-48F8-B6D6-446B8A9133D9}">
  <sheetPr>
    <pageSetUpPr fitToPage="1"/>
  </sheetPr>
  <dimension ref="A1:N47"/>
  <sheetViews>
    <sheetView showRuler="0" view="pageLayout" zoomScaleNormal="100" workbookViewId="0">
      <selection activeCell="A40" sqref="A40:K41"/>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c r="D3" s="39"/>
      <c r="E3" s="13">
        <f>IF(C3=0,0,(C3-'SEP 25'!C3)/'SEP 25'!C3)</f>
        <v>0</v>
      </c>
      <c r="F3" s="22"/>
    </row>
    <row r="4" spans="1:11" s="17" customFormat="1" ht="20.100000000000001" customHeight="1" x14ac:dyDescent="0.2">
      <c r="A4" s="66"/>
      <c r="B4" s="11" t="s">
        <v>4</v>
      </c>
      <c r="C4" s="46"/>
      <c r="D4" s="39"/>
      <c r="E4" s="13">
        <f>IF(C4=0,0,(C4-'SEP 25'!C4)/'SEP 25'!C4)</f>
        <v>0</v>
      </c>
      <c r="F4" s="22"/>
    </row>
    <row r="5" spans="1:11" s="17" customFormat="1" ht="20.100000000000001" customHeight="1" x14ac:dyDescent="0.2">
      <c r="A5" s="66"/>
      <c r="B5" s="11" t="s">
        <v>5</v>
      </c>
      <c r="C5" s="46"/>
      <c r="D5" s="39"/>
      <c r="E5" s="13">
        <f>IF(C5=0,0,(C5-'SEP 25'!C5)/'SEP 25'!C5)</f>
        <v>0</v>
      </c>
      <c r="F5" s="22"/>
    </row>
    <row r="6" spans="1:11" s="17" customFormat="1" ht="20.100000000000001" customHeight="1" x14ac:dyDescent="0.2">
      <c r="A6" s="66"/>
      <c r="B6" s="11" t="s">
        <v>6</v>
      </c>
      <c r="C6" s="46"/>
      <c r="D6" s="39"/>
      <c r="E6" s="13">
        <f>IF(C6=0,0,(C6-'SEP 25'!C6)/'SEP 25'!C6)</f>
        <v>0</v>
      </c>
      <c r="F6" s="22"/>
    </row>
    <row r="7" spans="1:11" s="17" customFormat="1" ht="20.100000000000001" customHeight="1" x14ac:dyDescent="0.2">
      <c r="A7" s="66"/>
      <c r="B7" s="11" t="s">
        <v>7</v>
      </c>
      <c r="C7" s="46"/>
      <c r="D7" s="39"/>
      <c r="E7" s="13">
        <f>IF(C7=0,0,(C7-'SEP 25'!C7)/'SEP 25'!C7)</f>
        <v>0</v>
      </c>
      <c r="F7" s="22"/>
    </row>
    <row r="8" spans="1:11" s="17" customFormat="1" ht="20.100000000000001" customHeight="1" x14ac:dyDescent="0.2">
      <c r="A8" s="66"/>
      <c r="B8" s="11" t="s">
        <v>8</v>
      </c>
      <c r="C8" s="46"/>
      <c r="D8" s="39"/>
      <c r="E8" s="13">
        <f>IF(C8=0,0,(C8-'SEP 25'!C8)/'SEP 25'!C8)</f>
        <v>0</v>
      </c>
      <c r="F8" s="22"/>
    </row>
    <row r="9" spans="1:11" s="17" customFormat="1" ht="20.100000000000001" customHeight="1" x14ac:dyDescent="0.2">
      <c r="A9" s="66"/>
      <c r="B9" s="11" t="s">
        <v>9</v>
      </c>
      <c r="C9" s="46"/>
      <c r="D9" s="39"/>
      <c r="E9" s="13">
        <f>IF(C9=0,0,(C9-'SEP 25'!C9)/'SEP 25'!C9)</f>
        <v>0</v>
      </c>
      <c r="F9" s="22"/>
    </row>
    <row r="10" spans="1:11" s="17" customFormat="1" ht="20.100000000000001" customHeight="1" x14ac:dyDescent="0.2">
      <c r="A10" s="66"/>
      <c r="B10" s="11" t="s">
        <v>10</v>
      </c>
      <c r="C10"/>
      <c r="D10" s="39"/>
      <c r="E10" s="13">
        <f>IF(C10=0,0,(C10-'SEP 25'!C10)/'SEP 25'!C10)</f>
        <v>0</v>
      </c>
      <c r="F10" s="22"/>
    </row>
    <row r="11" spans="1:11" s="8" customFormat="1" ht="20.100000000000001" customHeight="1" x14ac:dyDescent="0.2">
      <c r="A11" s="67" t="s">
        <v>18</v>
      </c>
      <c r="B11" s="68"/>
      <c r="C11" s="45">
        <f>SUM(C3:C10)</f>
        <v>0</v>
      </c>
      <c r="D11" s="14">
        <f>SUM(D3:D10)</f>
        <v>0</v>
      </c>
      <c r="E11" s="15">
        <f>IF(C11=0,0,(C11-'SEP 25'!C11)/'SEP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38"/>
      <c r="D16" s="38"/>
      <c r="E16" s="38"/>
      <c r="F16" s="38"/>
      <c r="G16" s="38"/>
      <c r="H16" s="38"/>
      <c r="I16" s="38"/>
      <c r="J16" s="47"/>
      <c r="K16" s="49">
        <f>J16/'ABS Estimated Population'!D3</f>
        <v>0</v>
      </c>
    </row>
    <row r="17" spans="1:12" s="17" customFormat="1" ht="20.100000000000001" customHeight="1" x14ac:dyDescent="0.2">
      <c r="A17" s="66"/>
      <c r="B17" s="11" t="s">
        <v>4</v>
      </c>
      <c r="C17" s="38"/>
      <c r="D17" s="38"/>
      <c r="E17" s="38"/>
      <c r="F17" s="38"/>
      <c r="G17" s="38"/>
      <c r="H17" s="38"/>
      <c r="I17" s="38"/>
      <c r="J17" s="47"/>
      <c r="K17" s="49">
        <f>J17/'ABS Estimated Population'!D4</f>
        <v>0</v>
      </c>
    </row>
    <row r="18" spans="1:12" s="17" customFormat="1" ht="20.100000000000001" customHeight="1" x14ac:dyDescent="0.2">
      <c r="A18" s="66"/>
      <c r="B18" s="11" t="s">
        <v>5</v>
      </c>
      <c r="C18" s="38"/>
      <c r="D18" s="38"/>
      <c r="E18" s="38"/>
      <c r="F18" s="38"/>
      <c r="G18" s="38"/>
      <c r="H18" s="38"/>
      <c r="I18" s="38"/>
      <c r="J18" s="47"/>
      <c r="K18" s="49">
        <f>J18/'ABS Estimated Population'!D5</f>
        <v>0</v>
      </c>
    </row>
    <row r="19" spans="1:12" s="17" customFormat="1" ht="20.100000000000001" customHeight="1" x14ac:dyDescent="0.2">
      <c r="A19" s="66"/>
      <c r="B19" s="11" t="s">
        <v>6</v>
      </c>
      <c r="C19" s="38"/>
      <c r="D19" s="38"/>
      <c r="E19" s="38"/>
      <c r="F19" s="38"/>
      <c r="G19" s="38"/>
      <c r="H19" s="38"/>
      <c r="I19" s="38"/>
      <c r="J19" s="47"/>
      <c r="K19" s="49">
        <f>J19/'ABS Estimated Population'!D6</f>
        <v>0</v>
      </c>
    </row>
    <row r="20" spans="1:12" s="17" customFormat="1" ht="20.100000000000001" customHeight="1" x14ac:dyDescent="0.2">
      <c r="A20" s="66"/>
      <c r="B20" s="11" t="s">
        <v>7</v>
      </c>
      <c r="C20" s="38"/>
      <c r="D20" s="38"/>
      <c r="E20" s="38"/>
      <c r="F20" s="38"/>
      <c r="G20" s="38"/>
      <c r="H20" s="38"/>
      <c r="I20" s="38"/>
      <c r="J20" s="47"/>
      <c r="K20" s="49">
        <f>J20/'ABS Estimated Population'!D7</f>
        <v>0</v>
      </c>
    </row>
    <row r="21" spans="1:12" s="17" customFormat="1" ht="20.100000000000001" customHeight="1" x14ac:dyDescent="0.2">
      <c r="A21" s="66"/>
      <c r="B21" s="11" t="s">
        <v>8</v>
      </c>
      <c r="C21" s="38"/>
      <c r="D21" s="38"/>
      <c r="E21" s="38"/>
      <c r="F21" s="38"/>
      <c r="G21" s="38"/>
      <c r="H21" s="38"/>
      <c r="I21" s="38"/>
      <c r="J21" s="47"/>
      <c r="K21" s="49">
        <f>J21/'ABS Estimated Population'!D8</f>
        <v>0</v>
      </c>
    </row>
    <row r="22" spans="1:12" s="17" customFormat="1" ht="20.100000000000001" customHeight="1" x14ac:dyDescent="0.2">
      <c r="A22" s="66"/>
      <c r="B22" s="11" t="s">
        <v>9</v>
      </c>
      <c r="C22" s="38"/>
      <c r="D22" s="38"/>
      <c r="E22" s="38"/>
      <c r="F22" s="38"/>
      <c r="G22" s="38"/>
      <c r="H22" s="38"/>
      <c r="I22" s="38"/>
      <c r="J22" s="47"/>
      <c r="K22" s="49">
        <f>J22/'ABS Estimated Population'!D9</f>
        <v>0</v>
      </c>
    </row>
    <row r="23" spans="1:12" s="17" customFormat="1" ht="20.100000000000001" customHeight="1" x14ac:dyDescent="0.2">
      <c r="A23" s="66"/>
      <c r="B23" s="11" t="s">
        <v>10</v>
      </c>
      <c r="C23" s="38"/>
      <c r="D23" s="38"/>
      <c r="E23" s="38"/>
      <c r="F23" s="38"/>
      <c r="G23" s="38"/>
      <c r="H23" s="38"/>
      <c r="I23" s="38"/>
      <c r="J23" s="47"/>
      <c r="K23" s="49">
        <f>J23/'ABS Estimated Population'!D10</f>
        <v>0</v>
      </c>
    </row>
    <row r="24" spans="1:12" s="17" customFormat="1" ht="20.100000000000001" customHeight="1" x14ac:dyDescent="0.2">
      <c r="A24" s="67" t="s">
        <v>18</v>
      </c>
      <c r="B24" s="68"/>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12"/>
      <c r="D29" s="38"/>
      <c r="E29" s="38"/>
      <c r="F29" s="38"/>
      <c r="G29" s="38"/>
      <c r="H29" s="38"/>
      <c r="I29" s="38"/>
      <c r="J29" s="38"/>
      <c r="K29" s="49">
        <f>J29/'ABS Estimated Population'!C3</f>
        <v>0</v>
      </c>
      <c r="L29" s="23"/>
    </row>
    <row r="30" spans="1:12" s="17" customFormat="1" ht="20.100000000000001" customHeight="1" x14ac:dyDescent="0.2">
      <c r="A30" s="72"/>
      <c r="B30" s="11" t="s">
        <v>4</v>
      </c>
      <c r="C30" s="12"/>
      <c r="D30" s="38"/>
      <c r="E30" s="38"/>
      <c r="F30" s="38"/>
      <c r="G30" s="38"/>
      <c r="H30" s="38"/>
      <c r="I30" s="38"/>
      <c r="J30" s="38"/>
      <c r="K30" s="49">
        <f>J30/'ABS Estimated Population'!C4</f>
        <v>0</v>
      </c>
      <c r="L30" s="23"/>
    </row>
    <row r="31" spans="1:12" s="17" customFormat="1" ht="20.100000000000001" customHeight="1" x14ac:dyDescent="0.2">
      <c r="A31" s="72"/>
      <c r="B31" s="11" t="s">
        <v>5</v>
      </c>
      <c r="C31" s="12"/>
      <c r="D31" s="38"/>
      <c r="E31" s="38"/>
      <c r="F31" s="38"/>
      <c r="G31" s="38"/>
      <c r="H31" s="38"/>
      <c r="I31" s="38"/>
      <c r="J31" s="38"/>
      <c r="K31" s="49">
        <f>J31/'ABS Estimated Population'!C5</f>
        <v>0</v>
      </c>
      <c r="L31" s="23"/>
    </row>
    <row r="32" spans="1:12" s="17" customFormat="1" ht="20.100000000000001" customHeight="1" x14ac:dyDescent="0.2">
      <c r="A32" s="72"/>
      <c r="B32" s="11" t="s">
        <v>6</v>
      </c>
      <c r="C32" s="12"/>
      <c r="D32" s="38"/>
      <c r="E32" s="38"/>
      <c r="F32" s="38"/>
      <c r="G32" s="38"/>
      <c r="H32" s="38"/>
      <c r="I32" s="38"/>
      <c r="J32" s="38"/>
      <c r="K32" s="49">
        <f>J32/'ABS Estimated Population'!C6</f>
        <v>0</v>
      </c>
      <c r="L32" s="23"/>
    </row>
    <row r="33" spans="1:14" s="17" customFormat="1" ht="20.100000000000001" customHeight="1" x14ac:dyDescent="0.2">
      <c r="A33" s="72"/>
      <c r="B33" s="11" t="s">
        <v>7</v>
      </c>
      <c r="C33" s="12"/>
      <c r="D33" s="38"/>
      <c r="E33" s="38"/>
      <c r="F33" s="38"/>
      <c r="G33" s="38"/>
      <c r="H33" s="38"/>
      <c r="I33" s="38"/>
      <c r="J33" s="38"/>
      <c r="K33" s="49">
        <f>J33/'ABS Estimated Population'!C7</f>
        <v>0</v>
      </c>
      <c r="L33" s="23"/>
    </row>
    <row r="34" spans="1:14" s="17" customFormat="1" ht="20.100000000000001" customHeight="1" x14ac:dyDescent="0.2">
      <c r="A34" s="72"/>
      <c r="B34" s="11" t="s">
        <v>8</v>
      </c>
      <c r="C34" s="12"/>
      <c r="D34" s="38"/>
      <c r="E34" s="38"/>
      <c r="F34" s="38"/>
      <c r="G34" s="38"/>
      <c r="H34" s="38"/>
      <c r="I34" s="38"/>
      <c r="J34" s="38"/>
      <c r="K34" s="49">
        <f>J34/'ABS Estimated Population'!C8</f>
        <v>0</v>
      </c>
      <c r="L34" s="23"/>
    </row>
    <row r="35" spans="1:14" s="17" customFormat="1" ht="20.100000000000001" customHeight="1" x14ac:dyDescent="0.2">
      <c r="A35" s="72"/>
      <c r="B35" s="11" t="s">
        <v>9</v>
      </c>
      <c r="C35" s="12"/>
      <c r="D35" s="38"/>
      <c r="E35" s="38"/>
      <c r="F35" s="38"/>
      <c r="G35" s="38"/>
      <c r="H35" s="38"/>
      <c r="I35" s="38"/>
      <c r="J35" s="38"/>
      <c r="K35" s="49">
        <f>J35/'ABS Estimated Population'!C9</f>
        <v>0</v>
      </c>
      <c r="L35" s="23"/>
    </row>
    <row r="36" spans="1:14" s="17" customFormat="1" ht="20.100000000000001" customHeight="1" x14ac:dyDescent="0.2">
      <c r="A36" s="72"/>
      <c r="B36" s="11" t="s">
        <v>10</v>
      </c>
      <c r="C36" s="12"/>
      <c r="D36" s="38"/>
      <c r="E36" s="38"/>
      <c r="F36" s="38"/>
      <c r="G36" s="38"/>
      <c r="H36" s="38"/>
      <c r="I36" s="38"/>
      <c r="J36" s="38"/>
      <c r="K36" s="49">
        <f>J36/'ABS Estimated Population'!C10</f>
        <v>0</v>
      </c>
      <c r="L36" s="23"/>
    </row>
    <row r="37" spans="1:14" s="17" customFormat="1" ht="20.100000000000001" customHeight="1" x14ac:dyDescent="0.2">
      <c r="A37" s="67" t="s">
        <v>18</v>
      </c>
      <c r="B37" s="68"/>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43</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&amp;KFF000031/10/2025</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90AD8-C394-426A-BCB8-5AE47A580DE5}">
  <sheetPr>
    <pageSetUpPr fitToPage="1"/>
  </sheetPr>
  <dimension ref="A1:N47"/>
  <sheetViews>
    <sheetView showRuler="0" view="pageLayout" topLeftCell="A29" zoomScaleNormal="100" workbookViewId="0">
      <selection activeCell="A45" sqref="A45:K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c r="D3" s="39"/>
      <c r="E3" s="13">
        <f>IF(C3=0,0,(C3-'OCT 25'!C3)/'OCT 25'!C3)</f>
        <v>0</v>
      </c>
      <c r="F3" s="22"/>
    </row>
    <row r="4" spans="1:11" s="17" customFormat="1" ht="20.100000000000001" customHeight="1" x14ac:dyDescent="0.2">
      <c r="A4" s="66"/>
      <c r="B4" s="11" t="s">
        <v>4</v>
      </c>
      <c r="C4" s="46"/>
      <c r="D4" s="39"/>
      <c r="E4" s="13">
        <f>IF(C4=0,0,(C4-'OCT 25'!C4)/'OCT 25'!C4)</f>
        <v>0</v>
      </c>
      <c r="F4" s="22"/>
    </row>
    <row r="5" spans="1:11" s="17" customFormat="1" ht="20.100000000000001" customHeight="1" x14ac:dyDescent="0.2">
      <c r="A5" s="66"/>
      <c r="B5" s="11" t="s">
        <v>5</v>
      </c>
      <c r="C5" s="46"/>
      <c r="D5" s="39"/>
      <c r="E5" s="13">
        <f>IF(C5=0,0,(C5-'OCT 25'!C5)/'OCT 25'!C5)</f>
        <v>0</v>
      </c>
      <c r="F5" s="22"/>
    </row>
    <row r="6" spans="1:11" s="17" customFormat="1" ht="20.100000000000001" customHeight="1" x14ac:dyDescent="0.2">
      <c r="A6" s="66"/>
      <c r="B6" s="11" t="s">
        <v>6</v>
      </c>
      <c r="C6" s="46"/>
      <c r="D6" s="39"/>
      <c r="E6" s="13">
        <f>IF(C6=0,0,(C6-'OCT 25'!C6)/'OCT 25'!C6)</f>
        <v>0</v>
      </c>
      <c r="F6" s="22"/>
    </row>
    <row r="7" spans="1:11" s="17" customFormat="1" ht="20.100000000000001" customHeight="1" x14ac:dyDescent="0.2">
      <c r="A7" s="66"/>
      <c r="B7" s="11" t="s">
        <v>7</v>
      </c>
      <c r="C7" s="46"/>
      <c r="D7" s="39"/>
      <c r="E7" s="13">
        <f>IF(C7=0,0,(C7-'OCT 25'!C7)/'OCT 25'!C7)</f>
        <v>0</v>
      </c>
      <c r="F7" s="22"/>
    </row>
    <row r="8" spans="1:11" s="17" customFormat="1" ht="20.100000000000001" customHeight="1" x14ac:dyDescent="0.2">
      <c r="A8" s="66"/>
      <c r="B8" s="11" t="s">
        <v>8</v>
      </c>
      <c r="C8" s="46"/>
      <c r="D8" s="39"/>
      <c r="E8" s="13">
        <f>IF(C8=0,0,(C8-'OCT 25'!C8)/'OCT 25'!C8)</f>
        <v>0</v>
      </c>
      <c r="F8" s="22"/>
    </row>
    <row r="9" spans="1:11" s="17" customFormat="1" ht="20.100000000000001" customHeight="1" x14ac:dyDescent="0.2">
      <c r="A9" s="66"/>
      <c r="B9" s="11" t="s">
        <v>9</v>
      </c>
      <c r="C9" s="46"/>
      <c r="D9" s="39"/>
      <c r="E9" s="13">
        <f>IF(C9=0,0,(C9-'OCT 25'!C9)/'OCT 25'!C9)</f>
        <v>0</v>
      </c>
      <c r="F9" s="22"/>
    </row>
    <row r="10" spans="1:11" s="17" customFormat="1" ht="20.100000000000001" customHeight="1" x14ac:dyDescent="0.2">
      <c r="A10" s="66"/>
      <c r="B10" s="11" t="s">
        <v>10</v>
      </c>
      <c r="C10"/>
      <c r="D10" s="39"/>
      <c r="E10" s="13">
        <f>IF(C10=0,0,(C10-'OCT 25'!C10)/'OCT 25'!C10)</f>
        <v>0</v>
      </c>
      <c r="F10" s="22"/>
    </row>
    <row r="11" spans="1:11" s="8" customFormat="1" ht="20.100000000000001" customHeight="1" x14ac:dyDescent="0.2">
      <c r="A11" s="67" t="s">
        <v>18</v>
      </c>
      <c r="B11" s="68"/>
      <c r="C11" s="45">
        <f>SUM(C3:C10)</f>
        <v>0</v>
      </c>
      <c r="D11" s="14">
        <f>SUM(D3:D10)</f>
        <v>0</v>
      </c>
      <c r="E11" s="15">
        <f>IF(C11=0,0,(C11-'OCT 25'!C11)/'OCT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38"/>
      <c r="D16" s="38"/>
      <c r="E16" s="38"/>
      <c r="F16" s="38"/>
      <c r="G16" s="38"/>
      <c r="H16" s="38"/>
      <c r="I16" s="38"/>
      <c r="J16" s="47"/>
      <c r="K16" s="49">
        <f>J16/'ABS Estimated Population'!D3</f>
        <v>0</v>
      </c>
    </row>
    <row r="17" spans="1:12" s="17" customFormat="1" ht="20.100000000000001" customHeight="1" x14ac:dyDescent="0.2">
      <c r="A17" s="66"/>
      <c r="B17" s="11" t="s">
        <v>4</v>
      </c>
      <c r="C17" s="38"/>
      <c r="D17" s="38"/>
      <c r="E17" s="38"/>
      <c r="F17" s="38"/>
      <c r="G17" s="38"/>
      <c r="H17" s="38"/>
      <c r="I17" s="38"/>
      <c r="J17" s="47"/>
      <c r="K17" s="49">
        <f>J17/'ABS Estimated Population'!D4</f>
        <v>0</v>
      </c>
    </row>
    <row r="18" spans="1:12" s="17" customFormat="1" ht="20.100000000000001" customHeight="1" x14ac:dyDescent="0.2">
      <c r="A18" s="66"/>
      <c r="B18" s="11" t="s">
        <v>5</v>
      </c>
      <c r="C18" s="38"/>
      <c r="D18" s="38"/>
      <c r="E18" s="38"/>
      <c r="F18" s="38"/>
      <c r="G18" s="38"/>
      <c r="H18" s="38"/>
      <c r="I18" s="38"/>
      <c r="J18" s="47"/>
      <c r="K18" s="49">
        <f>J18/'ABS Estimated Population'!D5</f>
        <v>0</v>
      </c>
    </row>
    <row r="19" spans="1:12" s="17" customFormat="1" ht="20.100000000000001" customHeight="1" x14ac:dyDescent="0.2">
      <c r="A19" s="66"/>
      <c r="B19" s="11" t="s">
        <v>6</v>
      </c>
      <c r="C19" s="38"/>
      <c r="D19" s="38"/>
      <c r="E19" s="38"/>
      <c r="F19" s="38"/>
      <c r="G19" s="38"/>
      <c r="H19" s="38"/>
      <c r="I19" s="38"/>
      <c r="J19" s="47"/>
      <c r="K19" s="49">
        <f>J19/'ABS Estimated Population'!D6</f>
        <v>0</v>
      </c>
    </row>
    <row r="20" spans="1:12" s="17" customFormat="1" ht="20.100000000000001" customHeight="1" x14ac:dyDescent="0.2">
      <c r="A20" s="66"/>
      <c r="B20" s="11" t="s">
        <v>7</v>
      </c>
      <c r="C20" s="38"/>
      <c r="D20" s="38"/>
      <c r="E20" s="38"/>
      <c r="F20" s="38"/>
      <c r="G20" s="38"/>
      <c r="H20" s="38"/>
      <c r="I20" s="38"/>
      <c r="J20" s="47"/>
      <c r="K20" s="49">
        <f>J20/'ABS Estimated Population'!D7</f>
        <v>0</v>
      </c>
    </row>
    <row r="21" spans="1:12" s="17" customFormat="1" ht="20.100000000000001" customHeight="1" x14ac:dyDescent="0.2">
      <c r="A21" s="66"/>
      <c r="B21" s="11" t="s">
        <v>8</v>
      </c>
      <c r="C21" s="38"/>
      <c r="D21" s="38"/>
      <c r="E21" s="38"/>
      <c r="F21" s="38"/>
      <c r="G21" s="38"/>
      <c r="H21" s="38"/>
      <c r="I21" s="38"/>
      <c r="J21" s="47"/>
      <c r="K21" s="49">
        <f>J21/'ABS Estimated Population'!D8</f>
        <v>0</v>
      </c>
    </row>
    <row r="22" spans="1:12" s="17" customFormat="1" ht="20.100000000000001" customHeight="1" x14ac:dyDescent="0.2">
      <c r="A22" s="66"/>
      <c r="B22" s="11" t="s">
        <v>9</v>
      </c>
      <c r="C22" s="38"/>
      <c r="D22" s="38"/>
      <c r="E22" s="38"/>
      <c r="F22" s="38"/>
      <c r="G22" s="38"/>
      <c r="H22" s="38"/>
      <c r="I22" s="38"/>
      <c r="J22" s="47"/>
      <c r="K22" s="49">
        <f>J22/'ABS Estimated Population'!D9</f>
        <v>0</v>
      </c>
    </row>
    <row r="23" spans="1:12" s="17" customFormat="1" ht="20.100000000000001" customHeight="1" x14ac:dyDescent="0.2">
      <c r="A23" s="66"/>
      <c r="B23" s="11" t="s">
        <v>10</v>
      </c>
      <c r="C23" s="38"/>
      <c r="D23" s="38"/>
      <c r="E23" s="38"/>
      <c r="F23" s="38"/>
      <c r="G23" s="38"/>
      <c r="H23" s="38"/>
      <c r="I23" s="38"/>
      <c r="J23" s="47"/>
      <c r="K23" s="49">
        <f>J23/'ABS Estimated Population'!D10</f>
        <v>0</v>
      </c>
    </row>
    <row r="24" spans="1:12" s="17" customFormat="1" ht="20.100000000000001" customHeight="1" x14ac:dyDescent="0.2">
      <c r="A24" s="67" t="s">
        <v>18</v>
      </c>
      <c r="B24" s="68"/>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12"/>
      <c r="D29" s="38"/>
      <c r="E29" s="38"/>
      <c r="F29" s="38"/>
      <c r="G29" s="38"/>
      <c r="H29" s="38"/>
      <c r="I29" s="38"/>
      <c r="J29" s="38"/>
      <c r="K29" s="49">
        <f>J29/'ABS Estimated Population'!C3</f>
        <v>0</v>
      </c>
      <c r="L29" s="23"/>
    </row>
    <row r="30" spans="1:12" s="17" customFormat="1" ht="20.100000000000001" customHeight="1" x14ac:dyDescent="0.2">
      <c r="A30" s="72"/>
      <c r="B30" s="11" t="s">
        <v>4</v>
      </c>
      <c r="C30" s="12"/>
      <c r="D30" s="38"/>
      <c r="E30" s="38"/>
      <c r="F30" s="38"/>
      <c r="G30" s="38"/>
      <c r="H30" s="38"/>
      <c r="I30" s="38"/>
      <c r="J30" s="38"/>
      <c r="K30" s="49">
        <f>J30/'ABS Estimated Population'!C4</f>
        <v>0</v>
      </c>
      <c r="L30" s="23"/>
    </row>
    <row r="31" spans="1:12" s="17" customFormat="1" ht="20.100000000000001" customHeight="1" x14ac:dyDescent="0.2">
      <c r="A31" s="72"/>
      <c r="B31" s="11" t="s">
        <v>5</v>
      </c>
      <c r="C31" s="12"/>
      <c r="D31" s="38"/>
      <c r="E31" s="38"/>
      <c r="F31" s="38"/>
      <c r="G31" s="38"/>
      <c r="H31" s="38"/>
      <c r="I31" s="38"/>
      <c r="J31" s="38"/>
      <c r="K31" s="49">
        <f>J31/'ABS Estimated Population'!C5</f>
        <v>0</v>
      </c>
      <c r="L31" s="23"/>
    </row>
    <row r="32" spans="1:12" s="17" customFormat="1" ht="20.100000000000001" customHeight="1" x14ac:dyDescent="0.2">
      <c r="A32" s="72"/>
      <c r="B32" s="11" t="s">
        <v>6</v>
      </c>
      <c r="C32" s="12"/>
      <c r="D32" s="38"/>
      <c r="E32" s="38"/>
      <c r="F32" s="38"/>
      <c r="G32" s="38"/>
      <c r="H32" s="38"/>
      <c r="I32" s="38"/>
      <c r="J32" s="38"/>
      <c r="K32" s="49">
        <f>J32/'ABS Estimated Population'!C6</f>
        <v>0</v>
      </c>
      <c r="L32" s="23"/>
    </row>
    <row r="33" spans="1:14" s="17" customFormat="1" ht="20.100000000000001" customHeight="1" x14ac:dyDescent="0.2">
      <c r="A33" s="72"/>
      <c r="B33" s="11" t="s">
        <v>7</v>
      </c>
      <c r="C33" s="12"/>
      <c r="D33" s="38"/>
      <c r="E33" s="38"/>
      <c r="F33" s="38"/>
      <c r="G33" s="38"/>
      <c r="H33" s="38"/>
      <c r="I33" s="38"/>
      <c r="J33" s="38"/>
      <c r="K33" s="49">
        <f>J33/'ABS Estimated Population'!C7</f>
        <v>0</v>
      </c>
      <c r="L33" s="23"/>
    </row>
    <row r="34" spans="1:14" s="17" customFormat="1" ht="20.100000000000001" customHeight="1" x14ac:dyDescent="0.2">
      <c r="A34" s="72"/>
      <c r="B34" s="11" t="s">
        <v>8</v>
      </c>
      <c r="C34" s="12"/>
      <c r="D34" s="38"/>
      <c r="E34" s="38"/>
      <c r="F34" s="38"/>
      <c r="G34" s="38"/>
      <c r="H34" s="38"/>
      <c r="I34" s="38"/>
      <c r="J34" s="38"/>
      <c r="K34" s="49">
        <f>J34/'ABS Estimated Population'!C8</f>
        <v>0</v>
      </c>
      <c r="L34" s="23"/>
    </row>
    <row r="35" spans="1:14" s="17" customFormat="1" ht="20.100000000000001" customHeight="1" x14ac:dyDescent="0.2">
      <c r="A35" s="72"/>
      <c r="B35" s="11" t="s">
        <v>9</v>
      </c>
      <c r="C35" s="12"/>
      <c r="D35" s="38"/>
      <c r="E35" s="38"/>
      <c r="F35" s="38"/>
      <c r="G35" s="38"/>
      <c r="H35" s="38"/>
      <c r="I35" s="38"/>
      <c r="J35" s="38"/>
      <c r="K35" s="49">
        <f>J35/'ABS Estimated Population'!C9</f>
        <v>0</v>
      </c>
      <c r="L35" s="23"/>
    </row>
    <row r="36" spans="1:14" s="17" customFormat="1" ht="20.100000000000001" customHeight="1" x14ac:dyDescent="0.2">
      <c r="A36" s="72"/>
      <c r="B36" s="11" t="s">
        <v>10</v>
      </c>
      <c r="C36" s="12"/>
      <c r="D36" s="38"/>
      <c r="E36" s="38"/>
      <c r="F36" s="38"/>
      <c r="G36" s="38"/>
      <c r="H36" s="38"/>
      <c r="I36" s="38"/>
      <c r="J36" s="38"/>
      <c r="K36" s="49">
        <f>J36/'ABS Estimated Population'!C10</f>
        <v>0</v>
      </c>
      <c r="L36" s="23"/>
    </row>
    <row r="37" spans="1:14" s="17" customFormat="1" ht="20.100000000000001" customHeight="1" x14ac:dyDescent="0.2">
      <c r="A37" s="67" t="s">
        <v>18</v>
      </c>
      <c r="B37" s="68"/>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43</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&amp;KFF000030/11/2025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2D61-3E3A-4E28-A4D1-B0D94234F0A1}">
  <sheetPr codeName="Sheet21">
    <pageSetUpPr fitToPage="1"/>
  </sheetPr>
  <dimension ref="A1:N47"/>
  <sheetViews>
    <sheetView showRuler="0" view="pageLayout" zoomScaleNormal="100" workbookViewId="0">
      <selection activeCell="H45" sqref="H45"/>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c r="D3" s="39"/>
      <c r="E3" s="13">
        <f>IF(C3=0,0,(C3-'NOV 25'!C3)/'NOV 25'!C3)</f>
        <v>0</v>
      </c>
      <c r="F3" s="22"/>
    </row>
    <row r="4" spans="1:11" s="17" customFormat="1" ht="20.100000000000001" customHeight="1" x14ac:dyDescent="0.2">
      <c r="A4" s="66"/>
      <c r="B4" s="11" t="s">
        <v>4</v>
      </c>
      <c r="C4" s="46"/>
      <c r="D4" s="39"/>
      <c r="E4" s="13">
        <f>IF(C4=0,0,(C4-'NOV 25'!C4)/'NOV 25'!C4)</f>
        <v>0</v>
      </c>
      <c r="F4" s="22"/>
    </row>
    <row r="5" spans="1:11" s="17" customFormat="1" ht="20.100000000000001" customHeight="1" x14ac:dyDescent="0.2">
      <c r="A5" s="66"/>
      <c r="B5" s="11" t="s">
        <v>5</v>
      </c>
      <c r="C5" s="46"/>
      <c r="D5" s="39"/>
      <c r="E5" s="13">
        <f>IF(C5=0,0,(C5-'NOV 25'!C5)/'NOV 25'!C5)</f>
        <v>0</v>
      </c>
      <c r="F5" s="22"/>
    </row>
    <row r="6" spans="1:11" s="17" customFormat="1" ht="20.100000000000001" customHeight="1" x14ac:dyDescent="0.2">
      <c r="A6" s="66"/>
      <c r="B6" s="11" t="s">
        <v>6</v>
      </c>
      <c r="C6" s="46"/>
      <c r="D6" s="39"/>
      <c r="E6" s="13">
        <f>IF(C6=0,0,(C6-'NOV 25'!C6)/'NOV 25'!C6)</f>
        <v>0</v>
      </c>
      <c r="F6" s="22"/>
    </row>
    <row r="7" spans="1:11" s="17" customFormat="1" ht="20.100000000000001" customHeight="1" x14ac:dyDescent="0.2">
      <c r="A7" s="66"/>
      <c r="B7" s="11" t="s">
        <v>7</v>
      </c>
      <c r="C7" s="46"/>
      <c r="D7" s="39"/>
      <c r="E7" s="13">
        <f>IF(C7=0,0,(C7-'NOV 25'!C7)/'NOV 25'!C7)</f>
        <v>0</v>
      </c>
      <c r="F7" s="22"/>
    </row>
    <row r="8" spans="1:11" s="17" customFormat="1" ht="20.100000000000001" customHeight="1" x14ac:dyDescent="0.2">
      <c r="A8" s="66"/>
      <c r="B8" s="11" t="s">
        <v>8</v>
      </c>
      <c r="C8" s="46"/>
      <c r="D8" s="39"/>
      <c r="E8" s="13">
        <f>IF(C8=0,0,(C8-'NOV 25'!C8)/'NOV 25'!C8)</f>
        <v>0</v>
      </c>
      <c r="F8" s="22"/>
    </row>
    <row r="9" spans="1:11" s="17" customFormat="1" ht="20.100000000000001" customHeight="1" x14ac:dyDescent="0.2">
      <c r="A9" s="66"/>
      <c r="B9" s="11" t="s">
        <v>9</v>
      </c>
      <c r="C9" s="46"/>
      <c r="D9" s="39"/>
      <c r="E9" s="13">
        <f>IF(C9=0,0,(C9-'NOV 25'!C9)/'NOV 25'!C9)</f>
        <v>0</v>
      </c>
      <c r="F9" s="22"/>
    </row>
    <row r="10" spans="1:11" s="17" customFormat="1" ht="20.100000000000001" customHeight="1" x14ac:dyDescent="0.2">
      <c r="A10" s="66"/>
      <c r="B10" s="11" t="s">
        <v>10</v>
      </c>
      <c r="C10"/>
      <c r="D10" s="39"/>
      <c r="E10" s="13">
        <f>IF(C10=0,0,(C10-'NOV 25'!C10)/'NOV 25'!C10)</f>
        <v>0</v>
      </c>
      <c r="F10" s="22"/>
    </row>
    <row r="11" spans="1:11" s="8" customFormat="1" ht="20.100000000000001" customHeight="1" x14ac:dyDescent="0.2">
      <c r="A11" s="67" t="s">
        <v>18</v>
      </c>
      <c r="B11" s="68"/>
      <c r="C11" s="45">
        <f>SUM(C3:C10)</f>
        <v>0</v>
      </c>
      <c r="D11" s="14">
        <f>SUM(D3:D10)</f>
        <v>0</v>
      </c>
      <c r="E11" s="15">
        <f>IF(C11=0,0,(C11-'NOV 25'!C11)/'NOV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38"/>
      <c r="D16" s="38"/>
      <c r="E16" s="38"/>
      <c r="F16" s="38"/>
      <c r="G16" s="38"/>
      <c r="H16" s="38"/>
      <c r="I16" s="38"/>
      <c r="J16" s="47"/>
      <c r="K16" s="49">
        <f>J16/'ABS Estimated Population'!D3</f>
        <v>0</v>
      </c>
    </row>
    <row r="17" spans="1:12" s="17" customFormat="1" ht="20.100000000000001" customHeight="1" x14ac:dyDescent="0.2">
      <c r="A17" s="66"/>
      <c r="B17" s="11" t="s">
        <v>4</v>
      </c>
      <c r="C17" s="38"/>
      <c r="D17" s="38"/>
      <c r="E17" s="38"/>
      <c r="F17" s="38"/>
      <c r="G17" s="38"/>
      <c r="H17" s="38"/>
      <c r="I17" s="38"/>
      <c r="J17" s="47"/>
      <c r="K17" s="49">
        <f>J17/'ABS Estimated Population'!D4</f>
        <v>0</v>
      </c>
    </row>
    <row r="18" spans="1:12" s="17" customFormat="1" ht="20.100000000000001" customHeight="1" x14ac:dyDescent="0.2">
      <c r="A18" s="66"/>
      <c r="B18" s="11" t="s">
        <v>5</v>
      </c>
      <c r="C18" s="38"/>
      <c r="D18" s="38"/>
      <c r="E18" s="38"/>
      <c r="F18" s="38"/>
      <c r="G18" s="38"/>
      <c r="H18" s="38"/>
      <c r="I18" s="38"/>
      <c r="J18" s="47"/>
      <c r="K18" s="49">
        <f>J18/'ABS Estimated Population'!D5</f>
        <v>0</v>
      </c>
    </row>
    <row r="19" spans="1:12" s="17" customFormat="1" ht="20.100000000000001" customHeight="1" x14ac:dyDescent="0.2">
      <c r="A19" s="66"/>
      <c r="B19" s="11" t="s">
        <v>6</v>
      </c>
      <c r="C19" s="38"/>
      <c r="D19" s="38"/>
      <c r="E19" s="38"/>
      <c r="F19" s="38"/>
      <c r="G19" s="38"/>
      <c r="H19" s="38"/>
      <c r="I19" s="38"/>
      <c r="J19" s="47"/>
      <c r="K19" s="49">
        <f>J19/'ABS Estimated Population'!D6</f>
        <v>0</v>
      </c>
    </row>
    <row r="20" spans="1:12" s="17" customFormat="1" ht="20.100000000000001" customHeight="1" x14ac:dyDescent="0.2">
      <c r="A20" s="66"/>
      <c r="B20" s="11" t="s">
        <v>7</v>
      </c>
      <c r="C20" s="38"/>
      <c r="D20" s="38"/>
      <c r="E20" s="38"/>
      <c r="F20" s="38"/>
      <c r="G20" s="38"/>
      <c r="H20" s="38"/>
      <c r="I20" s="38"/>
      <c r="J20" s="47"/>
      <c r="K20" s="49">
        <f>J20/'ABS Estimated Population'!D7</f>
        <v>0</v>
      </c>
    </row>
    <row r="21" spans="1:12" s="17" customFormat="1" ht="20.100000000000001" customHeight="1" x14ac:dyDescent="0.2">
      <c r="A21" s="66"/>
      <c r="B21" s="11" t="s">
        <v>8</v>
      </c>
      <c r="C21" s="38"/>
      <c r="D21" s="38"/>
      <c r="E21" s="38"/>
      <c r="F21" s="38"/>
      <c r="G21" s="38"/>
      <c r="H21" s="38"/>
      <c r="I21" s="38"/>
      <c r="J21" s="47"/>
      <c r="K21" s="49">
        <f>J21/'ABS Estimated Population'!D8</f>
        <v>0</v>
      </c>
    </row>
    <row r="22" spans="1:12" s="17" customFormat="1" ht="20.100000000000001" customHeight="1" x14ac:dyDescent="0.2">
      <c r="A22" s="66"/>
      <c r="B22" s="11" t="s">
        <v>9</v>
      </c>
      <c r="C22" s="38"/>
      <c r="D22" s="38"/>
      <c r="E22" s="38"/>
      <c r="F22" s="38"/>
      <c r="G22" s="38"/>
      <c r="H22" s="38"/>
      <c r="I22" s="38"/>
      <c r="J22" s="47"/>
      <c r="K22" s="49">
        <f>J22/'ABS Estimated Population'!D9</f>
        <v>0</v>
      </c>
    </row>
    <row r="23" spans="1:12" s="17" customFormat="1" ht="20.100000000000001" customHeight="1" x14ac:dyDescent="0.2">
      <c r="A23" s="66"/>
      <c r="B23" s="11" t="s">
        <v>10</v>
      </c>
      <c r="C23" s="38"/>
      <c r="D23" s="38"/>
      <c r="E23" s="38"/>
      <c r="F23" s="38"/>
      <c r="G23" s="38"/>
      <c r="H23" s="38"/>
      <c r="I23" s="38"/>
      <c r="J23" s="47"/>
      <c r="K23" s="49">
        <f>J23/'ABS Estimated Population'!D10</f>
        <v>0</v>
      </c>
    </row>
    <row r="24" spans="1:12" s="17" customFormat="1" ht="20.100000000000001" customHeight="1" x14ac:dyDescent="0.2">
      <c r="A24" s="67" t="s">
        <v>18</v>
      </c>
      <c r="B24" s="68"/>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12"/>
      <c r="D29" s="38"/>
      <c r="E29" s="38"/>
      <c r="F29" s="38"/>
      <c r="G29" s="38"/>
      <c r="H29" s="38"/>
      <c r="I29" s="38"/>
      <c r="J29" s="38"/>
      <c r="K29" s="49">
        <f>J29/'ABS Estimated Population'!C3</f>
        <v>0</v>
      </c>
      <c r="L29" s="23"/>
    </row>
    <row r="30" spans="1:12" s="17" customFormat="1" ht="20.100000000000001" customHeight="1" x14ac:dyDescent="0.2">
      <c r="A30" s="72"/>
      <c r="B30" s="11" t="s">
        <v>4</v>
      </c>
      <c r="C30" s="12"/>
      <c r="D30" s="38"/>
      <c r="E30" s="38"/>
      <c r="F30" s="38"/>
      <c r="G30" s="38"/>
      <c r="H30" s="38"/>
      <c r="I30" s="38"/>
      <c r="J30" s="38"/>
      <c r="K30" s="49">
        <f>J30/'ABS Estimated Population'!C4</f>
        <v>0</v>
      </c>
      <c r="L30" s="23"/>
    </row>
    <row r="31" spans="1:12" s="17" customFormat="1" ht="20.100000000000001" customHeight="1" x14ac:dyDescent="0.2">
      <c r="A31" s="72"/>
      <c r="B31" s="11" t="s">
        <v>5</v>
      </c>
      <c r="C31" s="12"/>
      <c r="D31" s="38"/>
      <c r="E31" s="38"/>
      <c r="F31" s="38"/>
      <c r="G31" s="38"/>
      <c r="H31" s="38"/>
      <c r="I31" s="38"/>
      <c r="J31" s="38"/>
      <c r="K31" s="49">
        <f>J31/'ABS Estimated Population'!C5</f>
        <v>0</v>
      </c>
      <c r="L31" s="23"/>
    </row>
    <row r="32" spans="1:12" s="17" customFormat="1" ht="20.100000000000001" customHeight="1" x14ac:dyDescent="0.2">
      <c r="A32" s="72"/>
      <c r="B32" s="11" t="s">
        <v>6</v>
      </c>
      <c r="C32" s="12"/>
      <c r="D32" s="38"/>
      <c r="E32" s="38"/>
      <c r="F32" s="38"/>
      <c r="G32" s="38"/>
      <c r="H32" s="38"/>
      <c r="I32" s="38"/>
      <c r="J32" s="38"/>
      <c r="K32" s="49">
        <f>J32/'ABS Estimated Population'!C6</f>
        <v>0</v>
      </c>
      <c r="L32" s="23"/>
    </row>
    <row r="33" spans="1:14" s="17" customFormat="1" ht="20.100000000000001" customHeight="1" x14ac:dyDescent="0.2">
      <c r="A33" s="72"/>
      <c r="B33" s="11" t="s">
        <v>7</v>
      </c>
      <c r="C33" s="12"/>
      <c r="D33" s="38"/>
      <c r="E33" s="38"/>
      <c r="F33" s="38"/>
      <c r="G33" s="38"/>
      <c r="H33" s="38"/>
      <c r="I33" s="38"/>
      <c r="J33" s="38"/>
      <c r="K33" s="49">
        <f>J33/'ABS Estimated Population'!C7</f>
        <v>0</v>
      </c>
      <c r="L33" s="23"/>
    </row>
    <row r="34" spans="1:14" s="17" customFormat="1" ht="20.100000000000001" customHeight="1" x14ac:dyDescent="0.2">
      <c r="A34" s="72"/>
      <c r="B34" s="11" t="s">
        <v>8</v>
      </c>
      <c r="C34" s="12"/>
      <c r="D34" s="38"/>
      <c r="E34" s="38"/>
      <c r="F34" s="38"/>
      <c r="G34" s="38"/>
      <c r="H34" s="38"/>
      <c r="I34" s="38"/>
      <c r="J34" s="38"/>
      <c r="K34" s="49">
        <f>J34/'ABS Estimated Population'!C8</f>
        <v>0</v>
      </c>
      <c r="L34" s="23"/>
    </row>
    <row r="35" spans="1:14" s="17" customFormat="1" ht="20.100000000000001" customHeight="1" x14ac:dyDescent="0.2">
      <c r="A35" s="72"/>
      <c r="B35" s="11" t="s">
        <v>9</v>
      </c>
      <c r="C35" s="12"/>
      <c r="D35" s="38"/>
      <c r="E35" s="38"/>
      <c r="F35" s="38"/>
      <c r="G35" s="38"/>
      <c r="H35" s="38"/>
      <c r="I35" s="38"/>
      <c r="J35" s="38"/>
      <c r="K35" s="49">
        <f>J35/'ABS Estimated Population'!C9</f>
        <v>0</v>
      </c>
      <c r="L35" s="23"/>
    </row>
    <row r="36" spans="1:14" s="17" customFormat="1" ht="20.100000000000001" customHeight="1" x14ac:dyDescent="0.2">
      <c r="A36" s="72"/>
      <c r="B36" s="11" t="s">
        <v>10</v>
      </c>
      <c r="C36" s="12"/>
      <c r="D36" s="38"/>
      <c r="E36" s="38"/>
      <c r="F36" s="38"/>
      <c r="G36" s="38"/>
      <c r="H36" s="38"/>
      <c r="I36" s="38"/>
      <c r="J36" s="38"/>
      <c r="K36" s="49">
        <f>J36/'ABS Estimated Population'!C10</f>
        <v>0</v>
      </c>
      <c r="L36" s="23"/>
    </row>
    <row r="37" spans="1:14" s="17" customFormat="1" ht="20.100000000000001" customHeight="1" x14ac:dyDescent="0.2">
      <c r="A37" s="67" t="s">
        <v>18</v>
      </c>
      <c r="B37" s="68"/>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63" t="s">
        <v>29</v>
      </c>
      <c r="B45" s="62"/>
      <c r="C45" s="62"/>
      <c r="D45" s="62"/>
      <c r="E45" s="62"/>
      <c r="F45" s="62"/>
      <c r="G45" s="62"/>
      <c r="H45" s="62"/>
      <c r="I45" s="62"/>
      <c r="J45" s="62"/>
      <c r="K45" s="62"/>
      <c r="M45" s="19"/>
      <c r="N45" s="19"/>
    </row>
    <row r="46" spans="1:14" s="20" customFormat="1" ht="20.100000000000001" customHeight="1" x14ac:dyDescent="0.2">
      <c r="A46" s="64" t="s">
        <v>43</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7">
    <mergeCell ref="C1:E1"/>
    <mergeCell ref="C14:K14"/>
    <mergeCell ref="C27:K27"/>
    <mergeCell ref="A1:B2"/>
    <mergeCell ref="A14:B15"/>
    <mergeCell ref="A16:A23"/>
    <mergeCell ref="A24:B24"/>
    <mergeCell ref="A3:A10"/>
    <mergeCell ref="A11:B11"/>
    <mergeCell ref="A46:K46"/>
    <mergeCell ref="A27:B28"/>
    <mergeCell ref="A29:A36"/>
    <mergeCell ref="A37:B37"/>
    <mergeCell ref="A39:K39"/>
    <mergeCell ref="A40:K41"/>
    <mergeCell ref="A43:K44"/>
    <mergeCell ref="A42:K42"/>
  </mergeCells>
  <phoneticPr fontId="6" type="noConversion"/>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&amp;KFF000031/12/2025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15335-19C3-4ED8-8FDB-C65BA1AA80EB}">
  <sheetPr>
    <pageSetUpPr fitToPage="1"/>
  </sheetPr>
  <dimension ref="A1:J38"/>
  <sheetViews>
    <sheetView zoomScaleNormal="100" workbookViewId="0">
      <selection activeCell="G15" sqref="G15"/>
    </sheetView>
  </sheetViews>
  <sheetFormatPr defaultColWidth="12.7109375" defaultRowHeight="20.100000000000001" customHeight="1" x14ac:dyDescent="0.2"/>
  <cols>
    <col min="1" max="81" width="20.7109375" style="27" customWidth="1"/>
    <col min="82" max="16384" width="12.7109375" style="27"/>
  </cols>
  <sheetData>
    <row r="1" spans="1:10" ht="50.1" customHeight="1" x14ac:dyDescent="0.2">
      <c r="A1" s="33"/>
      <c r="B1" s="88" t="s">
        <v>39</v>
      </c>
      <c r="C1" s="89"/>
      <c r="D1" s="89"/>
      <c r="E1" s="90"/>
      <c r="F1" s="33"/>
      <c r="G1" s="32"/>
      <c r="H1" s="32"/>
    </row>
    <row r="2" spans="1:10" ht="20.100000000000001" customHeight="1" x14ac:dyDescent="0.2">
      <c r="B2" s="35" t="s">
        <v>24</v>
      </c>
      <c r="C2" s="34" t="s">
        <v>0</v>
      </c>
      <c r="D2" s="34" t="s">
        <v>1</v>
      </c>
      <c r="E2" s="36" t="s">
        <v>2</v>
      </c>
      <c r="F2" s="28"/>
    </row>
    <row r="3" spans="1:10" ht="20.100000000000001" customHeight="1" x14ac:dyDescent="0.2">
      <c r="B3" s="37" t="s">
        <v>3</v>
      </c>
      <c r="C3" s="40">
        <v>3326997</v>
      </c>
      <c r="D3" s="40">
        <v>3417720</v>
      </c>
      <c r="E3" s="48">
        <f>SUM(C3:D3)</f>
        <v>6744717</v>
      </c>
    </row>
    <row r="4" spans="1:10" ht="20.100000000000001" customHeight="1" x14ac:dyDescent="0.2">
      <c r="B4" s="37" t="s">
        <v>4</v>
      </c>
      <c r="C4" s="40">
        <v>2710506</v>
      </c>
      <c r="D4" s="40">
        <v>2817749</v>
      </c>
      <c r="E4" s="48">
        <f t="shared" ref="E4:E11" si="0">SUM(C4:D4)</f>
        <v>5528255</v>
      </c>
    </row>
    <row r="5" spans="1:10" ht="20.100000000000001" customHeight="1" x14ac:dyDescent="0.2">
      <c r="B5" s="37" t="s">
        <v>5</v>
      </c>
      <c r="C5" s="40">
        <v>2150975</v>
      </c>
      <c r="D5" s="40">
        <v>2233658</v>
      </c>
      <c r="E5" s="48">
        <f t="shared" si="0"/>
        <v>4384633</v>
      </c>
    </row>
    <row r="6" spans="1:10" ht="20.100000000000001" customHeight="1" x14ac:dyDescent="0.2">
      <c r="B6" s="37" t="s">
        <v>6</v>
      </c>
      <c r="C6" s="40">
        <v>744461</v>
      </c>
      <c r="D6" s="40">
        <v>773188</v>
      </c>
      <c r="E6" s="48">
        <f t="shared" si="0"/>
        <v>1517649</v>
      </c>
    </row>
    <row r="7" spans="1:10" ht="20.100000000000001" customHeight="1" x14ac:dyDescent="0.2">
      <c r="B7" s="37" t="s">
        <v>7</v>
      </c>
      <c r="C7" s="40">
        <v>1150068</v>
      </c>
      <c r="D7" s="40">
        <v>1157279</v>
      </c>
      <c r="E7" s="48">
        <f t="shared" si="0"/>
        <v>2307347</v>
      </c>
    </row>
    <row r="8" spans="1:10" ht="20.100000000000001" customHeight="1" x14ac:dyDescent="0.2">
      <c r="B8" s="37" t="s">
        <v>8</v>
      </c>
      <c r="C8" s="40">
        <v>232039</v>
      </c>
      <c r="D8" s="40">
        <v>240295</v>
      </c>
      <c r="E8" s="48">
        <f t="shared" si="0"/>
        <v>472334</v>
      </c>
    </row>
    <row r="9" spans="1:10" ht="20.100000000000001" customHeight="1" x14ac:dyDescent="0.2">
      <c r="B9" s="37" t="s">
        <v>9</v>
      </c>
      <c r="C9" s="40">
        <v>99414</v>
      </c>
      <c r="D9" s="40">
        <v>97928</v>
      </c>
      <c r="E9" s="48">
        <f t="shared" si="0"/>
        <v>197342</v>
      </c>
    </row>
    <row r="10" spans="1:10" ht="20.100000000000001" customHeight="1" x14ac:dyDescent="0.2">
      <c r="B10" s="37" t="s">
        <v>10</v>
      </c>
      <c r="C10" s="40">
        <v>184930</v>
      </c>
      <c r="D10" s="40">
        <v>193307</v>
      </c>
      <c r="E10" s="48">
        <f t="shared" si="0"/>
        <v>378237</v>
      </c>
    </row>
    <row r="11" spans="1:10" ht="20.100000000000001" customHeight="1" x14ac:dyDescent="0.2">
      <c r="B11" s="37" t="s">
        <v>2</v>
      </c>
      <c r="C11" s="41">
        <f>SUM(C3:C10)</f>
        <v>10599390</v>
      </c>
      <c r="D11" s="41">
        <f>SUM(D3:D10)</f>
        <v>10931124</v>
      </c>
      <c r="E11" s="48">
        <f t="shared" si="0"/>
        <v>21530514</v>
      </c>
    </row>
    <row r="12" spans="1:10" ht="20.100000000000001" customHeight="1" thickBot="1" x14ac:dyDescent="0.25">
      <c r="B12" s="91" t="s">
        <v>28</v>
      </c>
      <c r="C12" s="92"/>
      <c r="D12" s="92"/>
      <c r="E12" s="93"/>
    </row>
    <row r="15" spans="1:10" ht="20.100000000000001" customHeight="1" x14ac:dyDescent="0.2">
      <c r="B15" s="54" t="s">
        <v>38</v>
      </c>
      <c r="C15" s="59"/>
      <c r="D15" s="55"/>
      <c r="E15" s="31"/>
      <c r="F15" s="31"/>
      <c r="G15" s="31"/>
      <c r="H15" s="31"/>
      <c r="I15" s="31"/>
      <c r="J15" s="31"/>
    </row>
    <row r="16" spans="1:10" ht="11.85" customHeight="1" x14ac:dyDescent="0.2">
      <c r="B16" s="51" t="s">
        <v>31</v>
      </c>
      <c r="D16" s="52"/>
      <c r="E16" s="31"/>
      <c r="F16" s="31"/>
      <c r="G16" s="31"/>
      <c r="H16" s="31"/>
      <c r="I16" s="31"/>
      <c r="J16" s="31"/>
    </row>
    <row r="17" spans="2:10" ht="11.85" customHeight="1" x14ac:dyDescent="0.2">
      <c r="B17" s="56" t="s">
        <v>32</v>
      </c>
      <c r="D17" s="52"/>
      <c r="E17" s="30"/>
      <c r="F17" s="31"/>
      <c r="G17" s="31"/>
      <c r="H17" s="31"/>
      <c r="I17" s="31"/>
      <c r="J17" s="31"/>
    </row>
    <row r="18" spans="2:10" ht="11.85" customHeight="1" x14ac:dyDescent="0.2">
      <c r="B18" s="56" t="s">
        <v>33</v>
      </c>
      <c r="D18" s="52"/>
      <c r="E18" s="30"/>
      <c r="F18" s="31"/>
      <c r="G18" s="31"/>
      <c r="H18" s="31"/>
      <c r="I18" s="31"/>
      <c r="J18" s="31"/>
    </row>
    <row r="19" spans="2:10" ht="11.85" customHeight="1" x14ac:dyDescent="0.2">
      <c r="B19" s="56" t="s">
        <v>34</v>
      </c>
      <c r="D19" s="52"/>
      <c r="E19" s="30"/>
      <c r="F19" s="31"/>
      <c r="G19" s="31"/>
      <c r="H19" s="31"/>
      <c r="I19" s="31"/>
      <c r="J19" s="31"/>
    </row>
    <row r="20" spans="2:10" ht="11.85" customHeight="1" x14ac:dyDescent="0.2">
      <c r="B20" s="56" t="s">
        <v>35</v>
      </c>
      <c r="D20" s="52"/>
      <c r="E20" s="30"/>
      <c r="F20" s="31"/>
      <c r="G20" s="31"/>
      <c r="H20" s="31"/>
      <c r="I20" s="31"/>
      <c r="J20" s="31"/>
    </row>
    <row r="21" spans="2:10" ht="11.85" customHeight="1" x14ac:dyDescent="0.2">
      <c r="B21" s="56" t="s">
        <v>36</v>
      </c>
      <c r="D21" s="52"/>
      <c r="E21" s="30"/>
      <c r="F21" s="31"/>
      <c r="G21" s="31"/>
      <c r="H21" s="31"/>
      <c r="I21" s="31"/>
      <c r="J21" s="31"/>
    </row>
    <row r="22" spans="2:10" ht="11.85" customHeight="1" x14ac:dyDescent="0.2">
      <c r="B22" s="57" t="s">
        <v>37</v>
      </c>
      <c r="C22" s="58"/>
      <c r="D22" s="53"/>
      <c r="E22" s="30"/>
      <c r="F22" s="31"/>
      <c r="G22" s="31"/>
      <c r="H22" s="31"/>
      <c r="I22" s="31"/>
      <c r="J22" s="31"/>
    </row>
    <row r="23" spans="2:10" ht="20.100000000000001" customHeight="1" x14ac:dyDescent="0.2">
      <c r="C23" s="31"/>
      <c r="D23" s="29"/>
      <c r="E23" s="30"/>
      <c r="F23" s="31"/>
      <c r="G23" s="31"/>
      <c r="H23" s="31"/>
      <c r="I23" s="31"/>
      <c r="J23" s="31"/>
    </row>
    <row r="24" spans="2:10" ht="20.100000000000001" customHeight="1" x14ac:dyDescent="0.2">
      <c r="D24" s="29"/>
      <c r="E24" s="30"/>
    </row>
    <row r="30" spans="2:10" ht="20.100000000000001" customHeight="1" x14ac:dyDescent="0.2">
      <c r="C30" s="31"/>
      <c r="D30" s="31"/>
      <c r="E30" s="31"/>
      <c r="F30" s="31"/>
      <c r="G30" s="31"/>
      <c r="H30" s="31"/>
      <c r="I30" s="31"/>
      <c r="J30" s="31"/>
    </row>
    <row r="31" spans="2:10" ht="20.100000000000001" customHeight="1" x14ac:dyDescent="0.2">
      <c r="C31" s="31"/>
      <c r="D31" s="31"/>
      <c r="E31" s="31"/>
      <c r="F31" s="31"/>
      <c r="G31" s="31"/>
      <c r="H31" s="31"/>
      <c r="I31" s="31"/>
      <c r="J31" s="31"/>
    </row>
    <row r="32" spans="2:10" ht="20.100000000000001" customHeight="1" x14ac:dyDescent="0.2">
      <c r="C32" s="31"/>
      <c r="D32" s="31"/>
      <c r="E32" s="31"/>
      <c r="F32" s="31"/>
      <c r="G32" s="31"/>
      <c r="H32" s="31"/>
      <c r="I32" s="31"/>
      <c r="J32" s="31"/>
    </row>
    <row r="33" spans="3:10" ht="20.100000000000001" customHeight="1" x14ac:dyDescent="0.2">
      <c r="C33" s="31"/>
      <c r="D33" s="31"/>
      <c r="E33" s="31"/>
      <c r="F33" s="31"/>
      <c r="G33" s="31"/>
      <c r="H33" s="31"/>
      <c r="I33" s="31"/>
      <c r="J33" s="31"/>
    </row>
    <row r="34" spans="3:10" ht="20.100000000000001" customHeight="1" x14ac:dyDescent="0.2">
      <c r="C34" s="31"/>
      <c r="D34" s="31"/>
      <c r="E34" s="31"/>
      <c r="F34" s="31"/>
      <c r="G34" s="31"/>
      <c r="H34" s="31"/>
      <c r="I34" s="31"/>
      <c r="J34" s="31"/>
    </row>
    <row r="35" spans="3:10" ht="20.100000000000001" customHeight="1" x14ac:dyDescent="0.2">
      <c r="C35" s="31"/>
      <c r="D35" s="31"/>
      <c r="E35" s="31"/>
      <c r="F35" s="31"/>
      <c r="G35" s="31"/>
      <c r="H35" s="31"/>
      <c r="I35" s="31"/>
      <c r="J35" s="31"/>
    </row>
    <row r="36" spans="3:10" ht="20.100000000000001" customHeight="1" x14ac:dyDescent="0.2">
      <c r="C36" s="31"/>
      <c r="D36" s="31"/>
      <c r="E36" s="31"/>
      <c r="F36" s="31"/>
      <c r="G36" s="31"/>
      <c r="H36" s="31"/>
      <c r="I36" s="31"/>
      <c r="J36" s="31"/>
    </row>
    <row r="37" spans="3:10" ht="20.100000000000001" customHeight="1" x14ac:dyDescent="0.2">
      <c r="C37" s="31"/>
      <c r="D37" s="31"/>
      <c r="E37" s="31"/>
      <c r="F37" s="31"/>
      <c r="G37" s="31"/>
      <c r="H37" s="31"/>
      <c r="I37" s="31"/>
      <c r="J37" s="31"/>
    </row>
    <row r="38" spans="3:10" ht="20.100000000000001" customHeight="1" x14ac:dyDescent="0.2">
      <c r="C38" s="31"/>
      <c r="D38" s="31"/>
      <c r="E38" s="31"/>
      <c r="F38" s="31"/>
      <c r="G38" s="31"/>
      <c r="H38" s="31"/>
      <c r="I38" s="31"/>
      <c r="J38" s="31"/>
    </row>
  </sheetData>
  <mergeCells count="2">
    <mergeCell ref="B1:E1"/>
    <mergeCell ref="B12:E12"/>
  </mergeCells>
  <phoneticPr fontId="6" type="noConversion"/>
  <pageMargins left="0.75" right="0.75" top="1" bottom="1" header="0.5" footer="0.5"/>
  <pageSetup paperSize="9" orientation="landscape" r:id="rId1"/>
  <headerFooter alignWithMargins="0">
    <oddHeader>&amp;C&amp;"Arial,Bold"The Australian Organ Donor  Register
Legally Valid Consent Registrations (Including Intent Registrations of 16 &amp; 17 year olds)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F4E5-42D8-4F79-9253-A69878B1D7C5}">
  <sheetPr>
    <pageSetUpPr fitToPage="1"/>
  </sheetPr>
  <dimension ref="A1:J38"/>
  <sheetViews>
    <sheetView zoomScaleNormal="100" zoomScalePageLayoutView="130" workbookViewId="0">
      <selection activeCell="F17" sqref="F17"/>
    </sheetView>
  </sheetViews>
  <sheetFormatPr defaultRowHeight="12.75" x14ac:dyDescent="0.2"/>
  <cols>
    <col min="1" max="2" width="11.140625" style="6" customWidth="1"/>
  </cols>
  <sheetData>
    <row r="1" spans="1:8" x14ac:dyDescent="0.2">
      <c r="A1" s="94" t="s">
        <v>40</v>
      </c>
      <c r="B1" s="95"/>
      <c r="C1" s="95"/>
      <c r="D1" s="95"/>
      <c r="E1" s="95"/>
      <c r="F1" s="95"/>
      <c r="G1" s="95"/>
      <c r="H1" s="95"/>
    </row>
    <row r="2" spans="1:8" x14ac:dyDescent="0.2">
      <c r="A2" s="96"/>
      <c r="B2" s="96"/>
      <c r="C2" s="96"/>
      <c r="D2" s="96"/>
      <c r="E2" s="96"/>
      <c r="F2" s="96"/>
      <c r="G2" s="96"/>
      <c r="H2" s="96"/>
    </row>
    <row r="3" spans="1:8" x14ac:dyDescent="0.2">
      <c r="A3" s="46">
        <v>970117</v>
      </c>
      <c r="B3" s="2" t="s">
        <v>3</v>
      </c>
      <c r="C3" s="4"/>
      <c r="D3" s="1"/>
      <c r="E3" s="1"/>
      <c r="F3" s="1"/>
      <c r="G3" s="1"/>
      <c r="H3" s="1"/>
    </row>
    <row r="4" spans="1:8" x14ac:dyDescent="0.2">
      <c r="A4" s="46">
        <v>844000</v>
      </c>
      <c r="B4" s="2" t="s">
        <v>4</v>
      </c>
      <c r="C4" s="4"/>
      <c r="D4" s="1"/>
      <c r="E4" s="1"/>
      <c r="F4" s="1"/>
      <c r="G4" s="1"/>
      <c r="H4" s="1"/>
    </row>
    <row r="5" spans="1:8" x14ac:dyDescent="0.2">
      <c r="A5" s="46">
        <v>743288</v>
      </c>
      <c r="B5" s="2" t="s">
        <v>5</v>
      </c>
      <c r="C5" s="4"/>
      <c r="D5" s="1"/>
      <c r="E5" s="1"/>
      <c r="F5" s="1"/>
      <c r="G5" s="1"/>
      <c r="H5" s="1"/>
    </row>
    <row r="6" spans="1:8" x14ac:dyDescent="0.2">
      <c r="A6" s="46">
        <v>338374</v>
      </c>
      <c r="B6" s="2" t="s">
        <v>6</v>
      </c>
      <c r="C6" s="4"/>
      <c r="D6" s="1"/>
      <c r="E6" s="1"/>
      <c r="F6" s="1"/>
      <c r="G6" s="1"/>
      <c r="H6" s="1"/>
    </row>
    <row r="7" spans="1:8" x14ac:dyDescent="0.2">
      <c r="A7" s="46">
        <v>428294</v>
      </c>
      <c r="B7" s="2" t="s">
        <v>7</v>
      </c>
      <c r="C7" s="4"/>
      <c r="D7" s="1"/>
      <c r="E7" s="1"/>
      <c r="F7" s="1"/>
      <c r="G7" s="1"/>
      <c r="H7" s="1"/>
    </row>
    <row r="8" spans="1:8" x14ac:dyDescent="0.2">
      <c r="A8" s="46">
        <v>94237</v>
      </c>
      <c r="B8" s="2" t="s">
        <v>8</v>
      </c>
      <c r="C8" s="4"/>
      <c r="D8" s="1"/>
      <c r="E8" s="1"/>
      <c r="F8" s="1"/>
      <c r="G8" s="1"/>
      <c r="H8" s="1"/>
    </row>
    <row r="9" spans="1:8" x14ac:dyDescent="0.2">
      <c r="A9" s="46">
        <v>22689</v>
      </c>
      <c r="B9" s="2" t="s">
        <v>9</v>
      </c>
      <c r="C9" s="4"/>
      <c r="D9" s="1"/>
      <c r="E9" s="1"/>
      <c r="F9" s="1"/>
      <c r="G9" s="1"/>
      <c r="H9" s="1"/>
    </row>
    <row r="10" spans="1:8" x14ac:dyDescent="0.2">
      <c r="A10" s="46">
        <v>77099</v>
      </c>
      <c r="B10" s="2" t="s">
        <v>10</v>
      </c>
      <c r="C10" s="4"/>
      <c r="D10" s="1"/>
      <c r="E10" s="1"/>
      <c r="F10" s="1"/>
      <c r="G10" s="1"/>
      <c r="H10" s="1"/>
    </row>
    <row r="11" spans="1:8" x14ac:dyDescent="0.2">
      <c r="A11" s="42">
        <f>SUM(A3:A10)</f>
        <v>3518098</v>
      </c>
      <c r="B11" s="2" t="s">
        <v>2</v>
      </c>
      <c r="C11" s="4"/>
      <c r="D11" s="1"/>
      <c r="E11" s="3"/>
      <c r="F11" s="1"/>
      <c r="G11" s="1"/>
      <c r="H11" s="1"/>
    </row>
    <row r="17" spans="3:10" x14ac:dyDescent="0.2">
      <c r="C17" s="5"/>
      <c r="D17" s="5"/>
      <c r="E17" s="5"/>
      <c r="F17" s="5"/>
      <c r="G17" s="5"/>
      <c r="H17" s="5"/>
      <c r="I17" s="5"/>
      <c r="J17" s="5"/>
    </row>
    <row r="18" spans="3:10" x14ac:dyDescent="0.2">
      <c r="C18" s="5"/>
      <c r="D18" s="5"/>
      <c r="E18" s="5"/>
      <c r="F18" s="5"/>
      <c r="G18" s="5"/>
      <c r="H18" s="5"/>
      <c r="I18" s="5"/>
      <c r="J18" s="5"/>
    </row>
    <row r="19" spans="3:10" x14ac:dyDescent="0.2">
      <c r="C19" s="5"/>
      <c r="D19" s="5"/>
      <c r="E19" s="5"/>
      <c r="F19" s="5"/>
      <c r="G19" s="5"/>
      <c r="H19" s="5"/>
      <c r="I19" s="5"/>
      <c r="J19" s="5"/>
    </row>
    <row r="20" spans="3:10" x14ac:dyDescent="0.2">
      <c r="C20" s="5"/>
      <c r="D20" s="5"/>
      <c r="E20" s="5"/>
      <c r="F20" s="5"/>
      <c r="G20" s="5"/>
      <c r="H20" s="5"/>
      <c r="I20" s="5"/>
      <c r="J20" s="5"/>
    </row>
    <row r="21" spans="3:10" x14ac:dyDescent="0.2">
      <c r="C21" s="5"/>
      <c r="D21" s="5"/>
      <c r="E21" s="5"/>
      <c r="F21" s="5"/>
      <c r="G21" s="5"/>
      <c r="H21" s="5"/>
      <c r="I21" s="5"/>
      <c r="J21" s="5"/>
    </row>
    <row r="22" spans="3:10" x14ac:dyDescent="0.2">
      <c r="C22" s="5"/>
      <c r="D22" s="5"/>
      <c r="E22" s="5"/>
      <c r="F22" s="5"/>
      <c r="G22" s="5"/>
      <c r="H22" s="5"/>
      <c r="I22" s="5"/>
      <c r="J22" s="5"/>
    </row>
    <row r="23" spans="3:10" x14ac:dyDescent="0.2">
      <c r="C23" s="5"/>
      <c r="D23" s="5"/>
      <c r="E23" s="5"/>
      <c r="F23" s="5"/>
      <c r="G23" s="5"/>
      <c r="H23" s="5"/>
      <c r="I23" s="5"/>
      <c r="J23" s="5"/>
    </row>
    <row r="30" spans="3:10" x14ac:dyDescent="0.2">
      <c r="C30" s="5"/>
      <c r="D30" s="5"/>
      <c r="E30" s="5"/>
      <c r="F30" s="5"/>
      <c r="G30" s="5"/>
      <c r="H30" s="5"/>
      <c r="I30" s="5"/>
      <c r="J30" s="5"/>
    </row>
    <row r="31" spans="3:10" x14ac:dyDescent="0.2">
      <c r="C31" s="5"/>
      <c r="D31" s="5"/>
      <c r="E31" s="5"/>
      <c r="F31" s="5"/>
      <c r="G31" s="5"/>
      <c r="H31" s="5"/>
      <c r="I31" s="5"/>
      <c r="J31" s="5"/>
    </row>
    <row r="32" spans="3:10" x14ac:dyDescent="0.2">
      <c r="C32" s="5"/>
      <c r="D32" s="5"/>
      <c r="E32" s="5"/>
      <c r="F32" s="5"/>
      <c r="G32" s="5"/>
      <c r="H32" s="5"/>
      <c r="I32" s="5"/>
      <c r="J32" s="5"/>
    </row>
    <row r="33" spans="3:10" x14ac:dyDescent="0.2">
      <c r="C33" s="5"/>
      <c r="D33" s="5"/>
      <c r="E33" s="5"/>
      <c r="F33" s="5"/>
      <c r="G33" s="5"/>
      <c r="H33" s="5"/>
      <c r="I33" s="5"/>
      <c r="J33" s="5"/>
    </row>
    <row r="34" spans="3:10" x14ac:dyDescent="0.2">
      <c r="C34" s="5"/>
      <c r="D34" s="5"/>
      <c r="E34" s="5"/>
      <c r="F34" s="5"/>
      <c r="G34" s="5"/>
      <c r="H34" s="5"/>
      <c r="I34" s="5"/>
      <c r="J34" s="5"/>
    </row>
    <row r="35" spans="3:10" x14ac:dyDescent="0.2">
      <c r="C35" s="5"/>
      <c r="D35" s="5"/>
      <c r="E35" s="5"/>
      <c r="F35" s="5"/>
      <c r="G35" s="5"/>
      <c r="H35" s="5"/>
      <c r="I35" s="5"/>
      <c r="J35" s="5"/>
    </row>
    <row r="36" spans="3:10" x14ac:dyDescent="0.2">
      <c r="C36" s="5"/>
      <c r="D36" s="5"/>
      <c r="E36" s="5"/>
      <c r="F36" s="5"/>
      <c r="G36" s="5"/>
      <c r="H36" s="5"/>
      <c r="I36" s="5"/>
      <c r="J36" s="5"/>
    </row>
    <row r="37" spans="3:10" x14ac:dyDescent="0.2">
      <c r="C37" s="5"/>
      <c r="D37" s="5"/>
      <c r="E37" s="5"/>
      <c r="F37" s="5"/>
      <c r="G37" s="5"/>
      <c r="H37" s="5"/>
      <c r="I37" s="5"/>
      <c r="J37" s="5"/>
    </row>
    <row r="38" spans="3:10" x14ac:dyDescent="0.2">
      <c r="C38" s="5"/>
      <c r="D38" s="5"/>
      <c r="E38" s="5"/>
      <c r="F38" s="5"/>
      <c r="G38" s="5"/>
      <c r="H38" s="5"/>
      <c r="I38" s="5"/>
      <c r="J38" s="5"/>
    </row>
  </sheetData>
  <mergeCells count="1">
    <mergeCell ref="A1:H2"/>
  </mergeCells>
  <phoneticPr fontId="6" type="noConversion"/>
  <pageMargins left="0.75" right="0.75" top="1" bottom="1" header="0.5" footer="0.5"/>
  <pageSetup paperSize="9" orientation="portrait" r:id="rId1"/>
  <headerFooter alignWithMargins="0">
    <oddHeader>&amp;C&amp;"Arial,Bold"The Australian Organ Donor  Register
Legally Valid Consent Registrations (Including Intent Registrations of 16 &amp; 17 year olds)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C39ED-C6D2-47A8-AC1F-2860D385DD9B}">
  <sheetPr>
    <pageSetUpPr fitToPage="1"/>
  </sheetPr>
  <dimension ref="A1:N47"/>
  <sheetViews>
    <sheetView showRuler="0" view="pageLayout" zoomScaleNormal="100" workbookViewId="0">
      <selection activeCell="A46" sqref="A46:K46"/>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7">
        <v>974220</v>
      </c>
      <c r="D3" s="60">
        <v>0.27560000000000001</v>
      </c>
      <c r="E3" s="13">
        <f>IF(C3=0,0,(C3-'JAN 25'!C3)/'JAN 25'!C3)</f>
        <v>1.9623330782711722E-3</v>
      </c>
      <c r="F3" s="22"/>
    </row>
    <row r="4" spans="1:11" s="17" customFormat="1" ht="20.100000000000001" customHeight="1" x14ac:dyDescent="0.2">
      <c r="A4" s="66"/>
      <c r="B4" s="11" t="s">
        <v>4</v>
      </c>
      <c r="C4" s="47">
        <v>848145</v>
      </c>
      <c r="D4" s="60">
        <v>0.24</v>
      </c>
      <c r="E4" s="13">
        <f>IF(C4=0,0,(C4-'JAN 25'!C4)/'JAN 25'!C4)</f>
        <v>2.4785827754453646E-3</v>
      </c>
      <c r="F4" s="22"/>
    </row>
    <row r="5" spans="1:11" s="17" customFormat="1" ht="20.100000000000001" customHeight="1" x14ac:dyDescent="0.2">
      <c r="A5" s="66"/>
      <c r="B5" s="11" t="s">
        <v>5</v>
      </c>
      <c r="C5" s="47">
        <v>747550</v>
      </c>
      <c r="D5" s="60">
        <v>0.21149999999999999</v>
      </c>
      <c r="E5" s="13">
        <f>IF(C5=0,0,(C5-'JAN 25'!C5)/'JAN 25'!C5)</f>
        <v>2.7283116660138749E-3</v>
      </c>
      <c r="F5" s="22"/>
    </row>
    <row r="6" spans="1:11" s="17" customFormat="1" ht="20.100000000000001" customHeight="1" x14ac:dyDescent="0.2">
      <c r="A6" s="66"/>
      <c r="B6" s="11" t="s">
        <v>6</v>
      </c>
      <c r="C6" s="47">
        <v>339875</v>
      </c>
      <c r="D6" s="60">
        <v>9.6199999999999994E-2</v>
      </c>
      <c r="E6" s="13">
        <f>IF(C6=0,0,(C6-'JAN 25'!C6)/'JAN 25'!C6)</f>
        <v>2.1229231472335657E-3</v>
      </c>
      <c r="F6" s="22"/>
    </row>
    <row r="7" spans="1:11" s="17" customFormat="1" ht="20.100000000000001" customHeight="1" x14ac:dyDescent="0.2">
      <c r="A7" s="66"/>
      <c r="B7" s="11" t="s">
        <v>7</v>
      </c>
      <c r="C7" s="47">
        <v>429904</v>
      </c>
      <c r="D7" s="60">
        <v>0.1216</v>
      </c>
      <c r="E7" s="13">
        <f>IF(C7=0,0,(C7-'JAN 25'!C7)/'JAN 25'!C7)</f>
        <v>1.7382875304666346E-3</v>
      </c>
      <c r="F7" s="22"/>
    </row>
    <row r="8" spans="1:11" s="17" customFormat="1" ht="20.100000000000001" customHeight="1" x14ac:dyDescent="0.2">
      <c r="A8" s="66"/>
      <c r="B8" s="11" t="s">
        <v>8</v>
      </c>
      <c r="C8" s="47">
        <v>94633</v>
      </c>
      <c r="D8" s="60">
        <v>2.6800000000000001E-2</v>
      </c>
      <c r="E8" s="13">
        <f>IF(C8=0,0,(C8-'JAN 25'!C8)/'JAN 25'!C8)</f>
        <v>2.0224052857838672E-3</v>
      </c>
      <c r="F8" s="22"/>
    </row>
    <row r="9" spans="1:11" s="17" customFormat="1" ht="20.100000000000001" customHeight="1" x14ac:dyDescent="0.2">
      <c r="A9" s="66"/>
      <c r="B9" s="11" t="s">
        <v>9</v>
      </c>
      <c r="C9" s="47">
        <v>22754</v>
      </c>
      <c r="D9" s="60">
        <v>6.4000000000000003E-3</v>
      </c>
      <c r="E9" s="13">
        <f>IF(C9=0,0,(C9-'JAN 25'!C9)/'JAN 25'!C9)</f>
        <v>7.9169598874032369E-4</v>
      </c>
      <c r="F9" s="22"/>
    </row>
    <row r="10" spans="1:11" s="17" customFormat="1" ht="20.100000000000001" customHeight="1" x14ac:dyDescent="0.2">
      <c r="A10" s="66"/>
      <c r="B10" s="11" t="s">
        <v>10</v>
      </c>
      <c r="C10" s="47">
        <v>77499</v>
      </c>
      <c r="D10" s="60">
        <v>2.1899999999999999E-2</v>
      </c>
      <c r="E10" s="13">
        <f>IF(C10=0,0,(C10-'JAN 25'!C10)/'JAN 25'!C10)</f>
        <v>2.7300486492081565E-3</v>
      </c>
      <c r="F10" s="22"/>
    </row>
    <row r="11" spans="1:11" s="8" customFormat="1" ht="20.100000000000001" customHeight="1" x14ac:dyDescent="0.2">
      <c r="A11" s="67" t="s">
        <v>18</v>
      </c>
      <c r="B11" s="68"/>
      <c r="C11" s="45">
        <f>SUM(C3:C10)</f>
        <v>3534580</v>
      </c>
      <c r="D11" s="14">
        <f>SUM(D3:D10)</f>
        <v>1</v>
      </c>
      <c r="E11" s="15">
        <f>IF(C11=0,0,(C11-'JAN 25'!C11)/'JAN 25'!C11)</f>
        <v>2.2471718951811276E-3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47">
        <v>539</v>
      </c>
      <c r="D16" s="47">
        <v>24649</v>
      </c>
      <c r="E16" s="47">
        <v>97500</v>
      </c>
      <c r="F16" s="47">
        <v>123894</v>
      </c>
      <c r="G16" s="47">
        <v>119652</v>
      </c>
      <c r="H16" s="47">
        <v>101500</v>
      </c>
      <c r="I16" s="47">
        <v>141792</v>
      </c>
      <c r="J16" s="61">
        <v>609526</v>
      </c>
      <c r="K16" s="49">
        <f>J16/'ABS Estimated Population'!D3</f>
        <v>0.17834287185609118</v>
      </c>
    </row>
    <row r="17" spans="1:12" s="17" customFormat="1" ht="20.100000000000001" customHeight="1" x14ac:dyDescent="0.2">
      <c r="A17" s="66"/>
      <c r="B17" s="11" t="s">
        <v>4</v>
      </c>
      <c r="C17" s="47">
        <v>633</v>
      </c>
      <c r="D17" s="47">
        <v>21682</v>
      </c>
      <c r="E17" s="47">
        <v>93668</v>
      </c>
      <c r="F17" s="47">
        <v>123775</v>
      </c>
      <c r="G17" s="47">
        <v>105347</v>
      </c>
      <c r="H17" s="47">
        <v>82020</v>
      </c>
      <c r="I17" s="47">
        <v>110695</v>
      </c>
      <c r="J17" s="61">
        <v>537820</v>
      </c>
      <c r="K17" s="49">
        <f>J17/'ABS Estimated Population'!D4</f>
        <v>0.19086866857197005</v>
      </c>
    </row>
    <row r="18" spans="1:12" s="17" customFormat="1" ht="20.100000000000001" customHeight="1" x14ac:dyDescent="0.2">
      <c r="A18" s="66"/>
      <c r="B18" s="11" t="s">
        <v>5</v>
      </c>
      <c r="C18" s="47">
        <v>501</v>
      </c>
      <c r="D18" s="47">
        <v>19350</v>
      </c>
      <c r="E18" s="47">
        <v>78693</v>
      </c>
      <c r="F18" s="47">
        <v>103718</v>
      </c>
      <c r="G18" s="47">
        <v>95781</v>
      </c>
      <c r="H18" s="47">
        <v>78531</v>
      </c>
      <c r="I18" s="47">
        <v>104241</v>
      </c>
      <c r="J18" s="61">
        <v>480815</v>
      </c>
      <c r="K18" s="49">
        <f>J18/'ABS Estimated Population'!D5</f>
        <v>0.21525900563112169</v>
      </c>
    </row>
    <row r="19" spans="1:12" s="17" customFormat="1" ht="20.100000000000001" customHeight="1" x14ac:dyDescent="0.2">
      <c r="A19" s="66"/>
      <c r="B19" s="11" t="s">
        <v>6</v>
      </c>
      <c r="C19" s="47">
        <v>2372</v>
      </c>
      <c r="D19" s="47">
        <v>8487</v>
      </c>
      <c r="E19" s="47">
        <v>35809</v>
      </c>
      <c r="F19" s="47">
        <v>39605</v>
      </c>
      <c r="G19" s="47">
        <v>34608</v>
      </c>
      <c r="H19" s="47">
        <v>32412</v>
      </c>
      <c r="I19" s="47">
        <v>52510</v>
      </c>
      <c r="J19" s="61">
        <v>205803</v>
      </c>
      <c r="K19" s="49">
        <f>J19/'ABS Estimated Population'!D6</f>
        <v>0.26617459143183803</v>
      </c>
    </row>
    <row r="20" spans="1:12" s="17" customFormat="1" ht="20.100000000000001" customHeight="1" x14ac:dyDescent="0.2">
      <c r="A20" s="66"/>
      <c r="B20" s="11" t="s">
        <v>7</v>
      </c>
      <c r="C20" s="47">
        <v>197</v>
      </c>
      <c r="D20" s="47">
        <v>8258</v>
      </c>
      <c r="E20" s="47">
        <v>39219</v>
      </c>
      <c r="F20" s="47">
        <v>62506</v>
      </c>
      <c r="G20" s="47">
        <v>53782</v>
      </c>
      <c r="H20" s="47">
        <v>44873</v>
      </c>
      <c r="I20" s="47">
        <v>60456</v>
      </c>
      <c r="J20" s="61">
        <v>269291</v>
      </c>
      <c r="K20" s="49">
        <f>J20/'ABS Estimated Population'!D7</f>
        <v>0.23269323991880955</v>
      </c>
    </row>
    <row r="21" spans="1:12" s="17" customFormat="1" ht="20.100000000000001" customHeight="1" x14ac:dyDescent="0.2">
      <c r="A21" s="66"/>
      <c r="B21" s="11" t="s">
        <v>8</v>
      </c>
      <c r="C21" s="47">
        <v>55</v>
      </c>
      <c r="D21" s="47">
        <v>2051</v>
      </c>
      <c r="E21" s="47">
        <v>9030</v>
      </c>
      <c r="F21" s="47">
        <v>12368</v>
      </c>
      <c r="G21" s="47">
        <v>11446</v>
      </c>
      <c r="H21" s="47">
        <v>10895</v>
      </c>
      <c r="I21" s="47">
        <v>15057</v>
      </c>
      <c r="J21" s="61">
        <v>60902</v>
      </c>
      <c r="K21" s="49">
        <f>J21/'ABS Estimated Population'!D8</f>
        <v>0.25344680496889238</v>
      </c>
    </row>
    <row r="22" spans="1:12" s="17" customFormat="1" ht="20.100000000000001" customHeight="1" x14ac:dyDescent="0.2">
      <c r="A22" s="66"/>
      <c r="B22" s="11" t="s">
        <v>9</v>
      </c>
      <c r="C22" s="47">
        <v>16</v>
      </c>
      <c r="D22" s="47">
        <v>529</v>
      </c>
      <c r="E22" s="47">
        <v>3083</v>
      </c>
      <c r="F22" s="47">
        <v>3899</v>
      </c>
      <c r="G22" s="47">
        <v>2990</v>
      </c>
      <c r="H22" s="47">
        <v>2329</v>
      </c>
      <c r="I22" s="47">
        <v>1820</v>
      </c>
      <c r="J22" s="61">
        <v>14666</v>
      </c>
      <c r="K22" s="49">
        <f>J22/'ABS Estimated Population'!D9</f>
        <v>0.1497630912507148</v>
      </c>
    </row>
    <row r="23" spans="1:12" s="17" customFormat="1" ht="20.100000000000001" customHeight="1" x14ac:dyDescent="0.2">
      <c r="A23" s="66"/>
      <c r="B23" s="11" t="s">
        <v>10</v>
      </c>
      <c r="C23" s="47">
        <v>68</v>
      </c>
      <c r="D23" s="47">
        <v>2229</v>
      </c>
      <c r="E23" s="47">
        <v>9236</v>
      </c>
      <c r="F23" s="47">
        <v>11657</v>
      </c>
      <c r="G23" s="47">
        <v>9301</v>
      </c>
      <c r="H23" s="47">
        <v>6499</v>
      </c>
      <c r="I23" s="47">
        <v>8367</v>
      </c>
      <c r="J23" s="61">
        <v>47357</v>
      </c>
      <c r="K23" s="49">
        <f>J23/'ABS Estimated Population'!D10</f>
        <v>0.24498336842431986</v>
      </c>
    </row>
    <row r="24" spans="1:12" s="17" customFormat="1" ht="20.100000000000001" customHeight="1" x14ac:dyDescent="0.2">
      <c r="A24" s="67" t="s">
        <v>18</v>
      </c>
      <c r="B24" s="68"/>
      <c r="C24" s="45">
        <f t="shared" ref="C24:J24" si="0">SUM(C16:C23)</f>
        <v>4381</v>
      </c>
      <c r="D24" s="45">
        <f t="shared" si="0"/>
        <v>87235</v>
      </c>
      <c r="E24" s="45">
        <f t="shared" si="0"/>
        <v>366238</v>
      </c>
      <c r="F24" s="45">
        <f t="shared" si="0"/>
        <v>481422</v>
      </c>
      <c r="G24" s="45">
        <f t="shared" si="0"/>
        <v>432907</v>
      </c>
      <c r="H24" s="45">
        <f t="shared" si="0"/>
        <v>359059</v>
      </c>
      <c r="I24" s="45">
        <f t="shared" si="0"/>
        <v>494938</v>
      </c>
      <c r="J24" s="45">
        <f t="shared" si="0"/>
        <v>2226180</v>
      </c>
      <c r="K24" s="50">
        <f>J24/'ABS Estimated Population'!D11</f>
        <v>0.20365517763772509</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47">
        <v>198</v>
      </c>
      <c r="D29" s="47">
        <v>7785</v>
      </c>
      <c r="E29" s="47">
        <v>42472</v>
      </c>
      <c r="F29" s="47">
        <v>63595</v>
      </c>
      <c r="G29" s="47">
        <v>68902</v>
      </c>
      <c r="H29" s="47">
        <v>69561</v>
      </c>
      <c r="I29" s="47">
        <v>112181</v>
      </c>
      <c r="J29" s="61">
        <v>364694</v>
      </c>
      <c r="K29" s="49">
        <f>J29/'ABS Estimated Population'!C3</f>
        <v>0.10961657013817566</v>
      </c>
      <c r="L29" s="23"/>
    </row>
    <row r="30" spans="1:12" s="17" customFormat="1" ht="20.100000000000001" customHeight="1" x14ac:dyDescent="0.2">
      <c r="A30" s="72"/>
      <c r="B30" s="11" t="s">
        <v>4</v>
      </c>
      <c r="C30" s="47">
        <v>220</v>
      </c>
      <c r="D30" s="47">
        <v>6822</v>
      </c>
      <c r="E30" s="47">
        <v>40508</v>
      </c>
      <c r="F30" s="47">
        <v>65607</v>
      </c>
      <c r="G30" s="47">
        <v>60952</v>
      </c>
      <c r="H30" s="47">
        <v>53583</v>
      </c>
      <c r="I30" s="47">
        <v>82632</v>
      </c>
      <c r="J30" s="61">
        <v>310324</v>
      </c>
      <c r="K30" s="49">
        <f>J30/'ABS Estimated Population'!C4</f>
        <v>0.11448932413357506</v>
      </c>
      <c r="L30" s="23"/>
    </row>
    <row r="31" spans="1:12" s="17" customFormat="1" ht="20.100000000000001" customHeight="1" x14ac:dyDescent="0.2">
      <c r="A31" s="72"/>
      <c r="B31" s="11" t="s">
        <v>5</v>
      </c>
      <c r="C31" s="47">
        <v>165</v>
      </c>
      <c r="D31" s="47">
        <v>5552</v>
      </c>
      <c r="E31" s="47">
        <v>30026</v>
      </c>
      <c r="F31" s="47">
        <v>48342</v>
      </c>
      <c r="G31" s="47">
        <v>51449</v>
      </c>
      <c r="H31" s="47">
        <v>50736</v>
      </c>
      <c r="I31" s="47">
        <v>80464</v>
      </c>
      <c r="J31" s="61">
        <v>266734</v>
      </c>
      <c r="K31" s="49">
        <f>J31/'ABS Estimated Population'!C5</f>
        <v>0.12400609026139309</v>
      </c>
      <c r="L31" s="23"/>
    </row>
    <row r="32" spans="1:12" s="17" customFormat="1" ht="20.100000000000001" customHeight="1" x14ac:dyDescent="0.2">
      <c r="A32" s="72"/>
      <c r="B32" s="11" t="s">
        <v>6</v>
      </c>
      <c r="C32" s="47">
        <v>2147</v>
      </c>
      <c r="D32" s="47">
        <v>3789</v>
      </c>
      <c r="E32" s="47">
        <v>20257</v>
      </c>
      <c r="F32" s="47">
        <v>22308</v>
      </c>
      <c r="G32" s="47">
        <v>21452</v>
      </c>
      <c r="H32" s="47">
        <v>22541</v>
      </c>
      <c r="I32" s="47">
        <v>41578</v>
      </c>
      <c r="J32" s="61">
        <v>134072</v>
      </c>
      <c r="K32" s="49">
        <f>J32/'ABS Estimated Population'!C6</f>
        <v>0.18009271137104563</v>
      </c>
      <c r="L32" s="23"/>
    </row>
    <row r="33" spans="1:14" s="17" customFormat="1" ht="20.100000000000001" customHeight="1" x14ac:dyDescent="0.2">
      <c r="A33" s="72"/>
      <c r="B33" s="11" t="s">
        <v>7</v>
      </c>
      <c r="C33" s="47">
        <v>80</v>
      </c>
      <c r="D33" s="47">
        <v>2499</v>
      </c>
      <c r="E33" s="47">
        <v>16151</v>
      </c>
      <c r="F33" s="47">
        <v>32720</v>
      </c>
      <c r="G33" s="47">
        <v>32212</v>
      </c>
      <c r="H33" s="47">
        <v>30512</v>
      </c>
      <c r="I33" s="47">
        <v>46439</v>
      </c>
      <c r="J33" s="61">
        <v>160613</v>
      </c>
      <c r="K33" s="49">
        <f>J33/'ABS Estimated Population'!C7</f>
        <v>0.13965522038696843</v>
      </c>
      <c r="L33" s="23"/>
    </row>
    <row r="34" spans="1:14" s="17" customFormat="1" ht="20.100000000000001" customHeight="1" x14ac:dyDescent="0.2">
      <c r="A34" s="72"/>
      <c r="B34" s="11" t="s">
        <v>8</v>
      </c>
      <c r="C34" s="47">
        <v>16</v>
      </c>
      <c r="D34" s="47">
        <v>654</v>
      </c>
      <c r="E34" s="47">
        <v>3380</v>
      </c>
      <c r="F34" s="47">
        <v>5843</v>
      </c>
      <c r="G34" s="47">
        <v>5979</v>
      </c>
      <c r="H34" s="47">
        <v>6474</v>
      </c>
      <c r="I34" s="47">
        <v>11384</v>
      </c>
      <c r="J34" s="61">
        <v>33730</v>
      </c>
      <c r="K34" s="49">
        <f>J34/'ABS Estimated Population'!C8</f>
        <v>0.14536349492973163</v>
      </c>
      <c r="L34" s="23"/>
    </row>
    <row r="35" spans="1:14" s="17" customFormat="1" ht="20.100000000000001" customHeight="1" x14ac:dyDescent="0.2">
      <c r="A35" s="72"/>
      <c r="B35" s="11" t="s">
        <v>9</v>
      </c>
      <c r="C35" s="47">
        <v>4</v>
      </c>
      <c r="D35" s="47">
        <v>157</v>
      </c>
      <c r="E35" s="47">
        <v>1135</v>
      </c>
      <c r="F35" s="47">
        <v>1863</v>
      </c>
      <c r="G35" s="47">
        <v>1727</v>
      </c>
      <c r="H35" s="47">
        <v>1562</v>
      </c>
      <c r="I35" s="47">
        <v>1640</v>
      </c>
      <c r="J35" s="61">
        <v>8088</v>
      </c>
      <c r="K35" s="49">
        <f>J35/'ABS Estimated Population'!C9</f>
        <v>8.1356750558271476E-2</v>
      </c>
      <c r="L35" s="23"/>
    </row>
    <row r="36" spans="1:14" s="17" customFormat="1" ht="20.100000000000001" customHeight="1" x14ac:dyDescent="0.2">
      <c r="A36" s="72"/>
      <c r="B36" s="11" t="s">
        <v>10</v>
      </c>
      <c r="C36" s="47">
        <v>21</v>
      </c>
      <c r="D36" s="47">
        <v>890</v>
      </c>
      <c r="E36" s="47">
        <v>4716</v>
      </c>
      <c r="F36" s="47">
        <v>6976</v>
      </c>
      <c r="G36" s="47">
        <v>6275</v>
      </c>
      <c r="H36" s="47">
        <v>4893</v>
      </c>
      <c r="I36" s="47">
        <v>6370</v>
      </c>
      <c r="J36" s="61">
        <v>30141</v>
      </c>
      <c r="K36" s="49">
        <f>J36/'ABS Estimated Population'!C10</f>
        <v>0.16298599470069755</v>
      </c>
      <c r="L36" s="23"/>
    </row>
    <row r="37" spans="1:14" s="17" customFormat="1" ht="20.100000000000001" customHeight="1" x14ac:dyDescent="0.2">
      <c r="A37" s="67" t="s">
        <v>18</v>
      </c>
      <c r="B37" s="68"/>
      <c r="C37" s="45">
        <f>SUM(C29:C36)</f>
        <v>2851</v>
      </c>
      <c r="D37" s="45">
        <f t="shared" ref="D37:J37" si="1">SUM(D29:D36)</f>
        <v>28148</v>
      </c>
      <c r="E37" s="45">
        <f t="shared" si="1"/>
        <v>158645</v>
      </c>
      <c r="F37" s="45">
        <f t="shared" si="1"/>
        <v>247254</v>
      </c>
      <c r="G37" s="45">
        <f t="shared" si="1"/>
        <v>248948</v>
      </c>
      <c r="H37" s="45">
        <f t="shared" si="1"/>
        <v>239862</v>
      </c>
      <c r="I37" s="45">
        <f t="shared" si="1"/>
        <v>382688</v>
      </c>
      <c r="J37" s="45">
        <f t="shared" si="1"/>
        <v>1308396</v>
      </c>
      <c r="K37" s="43">
        <f>J37/'ABS Estimated Population'!C11</f>
        <v>0.12344068856792702</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45</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&amp;KFF000028/02/2025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88A23-6ED3-4D8F-9652-2BD85C3301A7}">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7">
        <v>976168</v>
      </c>
      <c r="D3" s="60">
        <v>0.27560000000000001</v>
      </c>
      <c r="E3" s="13">
        <f>IF(C3=0,0,(C3-'FEB 25'!C3)/'FEB 25'!C3)</f>
        <v>1.9995483566340251E-3</v>
      </c>
      <c r="F3" s="22"/>
    </row>
    <row r="4" spans="1:11" s="17" customFormat="1" ht="20.100000000000001" customHeight="1" x14ac:dyDescent="0.2">
      <c r="A4" s="66"/>
      <c r="B4" s="11" t="s">
        <v>4</v>
      </c>
      <c r="C4" s="47">
        <v>849915</v>
      </c>
      <c r="D4" s="60">
        <v>0.24</v>
      </c>
      <c r="E4" s="13">
        <f>IF(C4=0,0,(C4-'FEB 25'!C4)/'FEB 25'!C4)</f>
        <v>2.0869073094812798E-3</v>
      </c>
      <c r="F4" s="22"/>
    </row>
    <row r="5" spans="1:11" s="17" customFormat="1" ht="20.100000000000001" customHeight="1" x14ac:dyDescent="0.2">
      <c r="A5" s="66"/>
      <c r="B5" s="11" t="s">
        <v>5</v>
      </c>
      <c r="C5" s="47">
        <v>749537</v>
      </c>
      <c r="D5" s="60">
        <v>0.21160000000000001</v>
      </c>
      <c r="E5" s="13">
        <f>IF(C5=0,0,(C5-'FEB 25'!C5)/'FEB 25'!C5)</f>
        <v>2.6580161862082806E-3</v>
      </c>
      <c r="F5" s="22"/>
    </row>
    <row r="6" spans="1:11" s="17" customFormat="1" ht="20.100000000000001" customHeight="1" x14ac:dyDescent="0.2">
      <c r="A6" s="66"/>
      <c r="B6" s="11" t="s">
        <v>6</v>
      </c>
      <c r="C6" s="47">
        <v>340462</v>
      </c>
      <c r="D6" s="60">
        <v>9.6100000000000005E-2</v>
      </c>
      <c r="E6" s="13">
        <f>IF(C6=0,0,(C6-'FEB 25'!C6)/'FEB 25'!C6)</f>
        <v>1.7271055535123207E-3</v>
      </c>
      <c r="F6" s="22"/>
    </row>
    <row r="7" spans="1:11" s="17" customFormat="1" ht="20.100000000000001" customHeight="1" x14ac:dyDescent="0.2">
      <c r="A7" s="66"/>
      <c r="B7" s="11" t="s">
        <v>7</v>
      </c>
      <c r="C7" s="47">
        <v>430607</v>
      </c>
      <c r="D7" s="60">
        <v>0.1216</v>
      </c>
      <c r="E7" s="13">
        <f>IF(C7=0,0,(C7-'FEB 25'!C7)/'FEB 25'!C7)</f>
        <v>1.6352487997320332E-3</v>
      </c>
      <c r="F7" s="22"/>
    </row>
    <row r="8" spans="1:11" s="17" customFormat="1" ht="20.100000000000001" customHeight="1" x14ac:dyDescent="0.2">
      <c r="A8" s="66"/>
      <c r="B8" s="11" t="s">
        <v>8</v>
      </c>
      <c r="C8" s="47">
        <v>94794</v>
      </c>
      <c r="D8" s="60">
        <v>2.6800000000000001E-2</v>
      </c>
      <c r="E8" s="13">
        <f>IF(C8=0,0,(C8-'FEB 25'!C8)/'FEB 25'!C8)</f>
        <v>1.7013092684370146E-3</v>
      </c>
      <c r="F8" s="22"/>
    </row>
    <row r="9" spans="1:11" s="17" customFormat="1" ht="20.100000000000001" customHeight="1" x14ac:dyDescent="0.2">
      <c r="A9" s="66"/>
      <c r="B9" s="11" t="s">
        <v>9</v>
      </c>
      <c r="C9" s="47">
        <v>22778</v>
      </c>
      <c r="D9" s="60">
        <v>6.4000000000000003E-3</v>
      </c>
      <c r="E9" s="13">
        <f>IF(C9=0,0,(C9-'FEB 25'!C9)/'FEB 25'!C9)</f>
        <v>1.0547596027072163E-3</v>
      </c>
      <c r="F9" s="22"/>
    </row>
    <row r="10" spans="1:11" s="17" customFormat="1" ht="20.100000000000001" customHeight="1" x14ac:dyDescent="0.2">
      <c r="A10" s="66"/>
      <c r="B10" s="11" t="s">
        <v>10</v>
      </c>
      <c r="C10" s="47">
        <v>77606</v>
      </c>
      <c r="D10" s="60">
        <v>2.1899999999999999E-2</v>
      </c>
      <c r="E10" s="13">
        <f>IF(C10=0,0,(C10-'FEB 25'!C10)/'FEB 25'!C10)</f>
        <v>1.3806629762964683E-3</v>
      </c>
      <c r="F10" s="22"/>
    </row>
    <row r="11" spans="1:11" s="8" customFormat="1" ht="20.100000000000001" customHeight="1" x14ac:dyDescent="0.2">
      <c r="A11" s="67" t="s">
        <v>18</v>
      </c>
      <c r="B11" s="68"/>
      <c r="C11" s="45">
        <f>SUM(C3:C10)</f>
        <v>3541867</v>
      </c>
      <c r="D11" s="14">
        <f>SUM(D3:D10)</f>
        <v>1</v>
      </c>
      <c r="E11" s="15">
        <f>IF(C11=0,0,(C11-'FEB 25'!C11)/'FEB 25'!C11)</f>
        <v>2.0616310848813719E-3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47">
        <v>509</v>
      </c>
      <c r="D16" s="47">
        <v>24477</v>
      </c>
      <c r="E16" s="47">
        <v>97373</v>
      </c>
      <c r="F16" s="47">
        <v>124054</v>
      </c>
      <c r="G16" s="47">
        <v>119942</v>
      </c>
      <c r="H16" s="47">
        <v>101894</v>
      </c>
      <c r="I16" s="47">
        <v>142557</v>
      </c>
      <c r="J16" s="61">
        <v>610806</v>
      </c>
      <c r="K16" s="49">
        <f>J16/'ABS Estimated Population'!D3</f>
        <v>0.17871739054106248</v>
      </c>
    </row>
    <row r="17" spans="1:12" s="17" customFormat="1" ht="20.100000000000001" customHeight="1" x14ac:dyDescent="0.2">
      <c r="A17" s="66"/>
      <c r="B17" s="11" t="s">
        <v>4</v>
      </c>
      <c r="C17" s="47">
        <v>592</v>
      </c>
      <c r="D17" s="47">
        <v>21516</v>
      </c>
      <c r="E17" s="47">
        <v>93362</v>
      </c>
      <c r="F17" s="47">
        <v>124145</v>
      </c>
      <c r="G17" s="47">
        <v>105558</v>
      </c>
      <c r="H17" s="47">
        <v>82437</v>
      </c>
      <c r="I17" s="47">
        <v>111307</v>
      </c>
      <c r="J17" s="61">
        <v>538917</v>
      </c>
      <c r="K17" s="49">
        <f>J17/'ABS Estimated Population'!D4</f>
        <v>0.19125798642817368</v>
      </c>
    </row>
    <row r="18" spans="1:12" s="17" customFormat="1" ht="20.100000000000001" customHeight="1" x14ac:dyDescent="0.2">
      <c r="A18" s="66"/>
      <c r="B18" s="11" t="s">
        <v>5</v>
      </c>
      <c r="C18" s="47">
        <v>488</v>
      </c>
      <c r="D18" s="47">
        <v>19228</v>
      </c>
      <c r="E18" s="47">
        <v>78552</v>
      </c>
      <c r="F18" s="47">
        <v>104030</v>
      </c>
      <c r="G18" s="47">
        <v>96052</v>
      </c>
      <c r="H18" s="47">
        <v>78878</v>
      </c>
      <c r="I18" s="47">
        <v>104856</v>
      </c>
      <c r="J18" s="61">
        <v>482084</v>
      </c>
      <c r="K18" s="49">
        <f>J18/'ABS Estimated Population'!D5</f>
        <v>0.2158271319960352</v>
      </c>
    </row>
    <row r="19" spans="1:12" s="17" customFormat="1" ht="20.100000000000001" customHeight="1" x14ac:dyDescent="0.2">
      <c r="A19" s="66"/>
      <c r="B19" s="11" t="s">
        <v>6</v>
      </c>
      <c r="C19" s="47">
        <v>2356</v>
      </c>
      <c r="D19" s="47">
        <v>8448</v>
      </c>
      <c r="E19" s="47">
        <v>35630</v>
      </c>
      <c r="F19" s="47">
        <v>39764</v>
      </c>
      <c r="G19" s="47">
        <v>34720</v>
      </c>
      <c r="H19" s="47">
        <v>32486</v>
      </c>
      <c r="I19" s="47">
        <v>52741</v>
      </c>
      <c r="J19" s="61">
        <v>206145</v>
      </c>
      <c r="K19" s="49">
        <f>J19/'ABS Estimated Population'!D6</f>
        <v>0.26661691593765036</v>
      </c>
    </row>
    <row r="20" spans="1:12" s="17" customFormat="1" ht="20.100000000000001" customHeight="1" x14ac:dyDescent="0.2">
      <c r="A20" s="66"/>
      <c r="B20" s="11" t="s">
        <v>7</v>
      </c>
      <c r="C20" s="47">
        <v>198</v>
      </c>
      <c r="D20" s="47">
        <v>8230</v>
      </c>
      <c r="E20" s="47">
        <v>39041</v>
      </c>
      <c r="F20" s="47">
        <v>62604</v>
      </c>
      <c r="G20" s="47">
        <v>53912</v>
      </c>
      <c r="H20" s="47">
        <v>45046</v>
      </c>
      <c r="I20" s="47">
        <v>60725</v>
      </c>
      <c r="J20" s="61">
        <v>269756</v>
      </c>
      <c r="K20" s="49">
        <f>J20/'ABS Estimated Population'!D7</f>
        <v>0.23309504449661664</v>
      </c>
    </row>
    <row r="21" spans="1:12" s="17" customFormat="1" ht="20.100000000000001" customHeight="1" x14ac:dyDescent="0.2">
      <c r="A21" s="66"/>
      <c r="B21" s="11" t="s">
        <v>8</v>
      </c>
      <c r="C21" s="47">
        <v>50</v>
      </c>
      <c r="D21" s="47">
        <v>2025</v>
      </c>
      <c r="E21" s="47">
        <v>9006</v>
      </c>
      <c r="F21" s="47">
        <v>12369</v>
      </c>
      <c r="G21" s="47">
        <v>11489</v>
      </c>
      <c r="H21" s="47">
        <v>10933</v>
      </c>
      <c r="I21" s="47">
        <v>15142</v>
      </c>
      <c r="J21" s="61">
        <v>61014</v>
      </c>
      <c r="K21" s="49">
        <f>J21/'ABS Estimated Population'!D8</f>
        <v>0.25391289872864603</v>
      </c>
    </row>
    <row r="22" spans="1:12" s="17" customFormat="1" ht="20.100000000000001" customHeight="1" x14ac:dyDescent="0.2">
      <c r="A22" s="66"/>
      <c r="B22" s="11" t="s">
        <v>9</v>
      </c>
      <c r="C22" s="47">
        <v>17</v>
      </c>
      <c r="D22" s="47">
        <v>535</v>
      </c>
      <c r="E22" s="47">
        <v>3078</v>
      </c>
      <c r="F22" s="47">
        <v>3895</v>
      </c>
      <c r="G22" s="47">
        <v>3004</v>
      </c>
      <c r="H22" s="47">
        <v>2333</v>
      </c>
      <c r="I22" s="47">
        <v>1828</v>
      </c>
      <c r="J22" s="61">
        <v>14690</v>
      </c>
      <c r="K22" s="49">
        <f>J22/'ABS Estimated Population'!D9</f>
        <v>0.15000816926721672</v>
      </c>
    </row>
    <row r="23" spans="1:12" s="17" customFormat="1" ht="20.100000000000001" customHeight="1" x14ac:dyDescent="0.2">
      <c r="A23" s="66"/>
      <c r="B23" s="11" t="s">
        <v>10</v>
      </c>
      <c r="C23" s="47">
        <v>70</v>
      </c>
      <c r="D23" s="47">
        <v>2236</v>
      </c>
      <c r="E23" s="47">
        <v>9191</v>
      </c>
      <c r="F23" s="47">
        <v>11680</v>
      </c>
      <c r="G23" s="47">
        <v>9323</v>
      </c>
      <c r="H23" s="47">
        <v>6532</v>
      </c>
      <c r="I23" s="47">
        <v>8401</v>
      </c>
      <c r="J23" s="61">
        <v>47433</v>
      </c>
      <c r="K23" s="49">
        <f>J23/'ABS Estimated Population'!D10</f>
        <v>0.24537652542329041</v>
      </c>
    </row>
    <row r="24" spans="1:12" s="17" customFormat="1" ht="20.100000000000001" customHeight="1" x14ac:dyDescent="0.2">
      <c r="A24" s="67" t="s">
        <v>18</v>
      </c>
      <c r="B24" s="68"/>
      <c r="C24" s="45">
        <f t="shared" ref="C24:J24" si="0">SUM(C16:C23)</f>
        <v>4280</v>
      </c>
      <c r="D24" s="45">
        <f t="shared" si="0"/>
        <v>86695</v>
      </c>
      <c r="E24" s="45">
        <f t="shared" si="0"/>
        <v>365233</v>
      </c>
      <c r="F24" s="45">
        <f t="shared" si="0"/>
        <v>482541</v>
      </c>
      <c r="G24" s="45">
        <f t="shared" si="0"/>
        <v>434000</v>
      </c>
      <c r="H24" s="45">
        <f t="shared" si="0"/>
        <v>360539</v>
      </c>
      <c r="I24" s="45">
        <f t="shared" si="0"/>
        <v>497557</v>
      </c>
      <c r="J24" s="45">
        <f t="shared" si="0"/>
        <v>2230845</v>
      </c>
      <c r="K24" s="50">
        <f>J24/'ABS Estimated Population'!D11</f>
        <v>0.20408194070435939</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47">
        <v>197</v>
      </c>
      <c r="D29" s="47">
        <v>7705</v>
      </c>
      <c r="E29" s="47">
        <v>42412</v>
      </c>
      <c r="F29" s="47">
        <v>63632</v>
      </c>
      <c r="G29" s="47">
        <v>68985</v>
      </c>
      <c r="H29" s="47">
        <v>69717</v>
      </c>
      <c r="I29" s="47">
        <v>112714</v>
      </c>
      <c r="J29" s="61">
        <v>365362</v>
      </c>
      <c r="K29" s="49">
        <f>J29/'ABS Estimated Population'!C3</f>
        <v>0.10981735180404431</v>
      </c>
      <c r="L29" s="23"/>
    </row>
    <row r="30" spans="1:12" s="17" customFormat="1" ht="20.100000000000001" customHeight="1" x14ac:dyDescent="0.2">
      <c r="A30" s="72"/>
      <c r="B30" s="11" t="s">
        <v>4</v>
      </c>
      <c r="C30" s="47">
        <v>213</v>
      </c>
      <c r="D30" s="47">
        <v>6785</v>
      </c>
      <c r="E30" s="47">
        <v>40354</v>
      </c>
      <c r="F30" s="47">
        <v>65753</v>
      </c>
      <c r="G30" s="47">
        <v>61097</v>
      </c>
      <c r="H30" s="47">
        <v>53756</v>
      </c>
      <c r="I30" s="47">
        <v>83039</v>
      </c>
      <c r="J30" s="61">
        <v>310997</v>
      </c>
      <c r="K30" s="49">
        <f>J30/'ABS Estimated Population'!C4</f>
        <v>0.1147376172567041</v>
      </c>
      <c r="L30" s="23"/>
    </row>
    <row r="31" spans="1:12" s="17" customFormat="1" ht="20.100000000000001" customHeight="1" x14ac:dyDescent="0.2">
      <c r="A31" s="72"/>
      <c r="B31" s="11" t="s">
        <v>5</v>
      </c>
      <c r="C31" s="47">
        <v>167</v>
      </c>
      <c r="D31" s="47">
        <v>5504</v>
      </c>
      <c r="E31" s="47">
        <v>29939</v>
      </c>
      <c r="F31" s="47">
        <v>48481</v>
      </c>
      <c r="G31" s="47">
        <v>51553</v>
      </c>
      <c r="H31" s="47">
        <v>50940</v>
      </c>
      <c r="I31" s="47">
        <v>80868</v>
      </c>
      <c r="J31" s="61">
        <v>267452</v>
      </c>
      <c r="K31" s="49">
        <f>J31/'ABS Estimated Population'!C5</f>
        <v>0.12433989237438836</v>
      </c>
      <c r="L31" s="23"/>
    </row>
    <row r="32" spans="1:12" s="17" customFormat="1" ht="20.100000000000001" customHeight="1" x14ac:dyDescent="0.2">
      <c r="A32" s="72"/>
      <c r="B32" s="11" t="s">
        <v>6</v>
      </c>
      <c r="C32" s="47">
        <v>2165</v>
      </c>
      <c r="D32" s="47">
        <v>3754</v>
      </c>
      <c r="E32" s="47">
        <v>20190</v>
      </c>
      <c r="F32" s="47">
        <v>22407</v>
      </c>
      <c r="G32" s="47">
        <v>21464</v>
      </c>
      <c r="H32" s="47">
        <v>22622</v>
      </c>
      <c r="I32" s="47">
        <v>41715</v>
      </c>
      <c r="J32" s="61">
        <v>134317</v>
      </c>
      <c r="K32" s="49">
        <f>J32/'ABS Estimated Population'!C6</f>
        <v>0.1804218085299297</v>
      </c>
      <c r="L32" s="23"/>
    </row>
    <row r="33" spans="1:14" s="17" customFormat="1" ht="20.100000000000001" customHeight="1" x14ac:dyDescent="0.2">
      <c r="A33" s="72"/>
      <c r="B33" s="11" t="s">
        <v>7</v>
      </c>
      <c r="C33" s="47">
        <v>79</v>
      </c>
      <c r="D33" s="47">
        <v>2481</v>
      </c>
      <c r="E33" s="47">
        <v>16070</v>
      </c>
      <c r="F33" s="47">
        <v>32745</v>
      </c>
      <c r="G33" s="47">
        <v>32222</v>
      </c>
      <c r="H33" s="47">
        <v>30648</v>
      </c>
      <c r="I33" s="47">
        <v>46606</v>
      </c>
      <c r="J33" s="61">
        <v>160851</v>
      </c>
      <c r="K33" s="49">
        <f>J33/'ABS Estimated Population'!C7</f>
        <v>0.13986216467200199</v>
      </c>
      <c r="L33" s="23"/>
    </row>
    <row r="34" spans="1:14" s="17" customFormat="1" ht="20.100000000000001" customHeight="1" x14ac:dyDescent="0.2">
      <c r="A34" s="72"/>
      <c r="B34" s="11" t="s">
        <v>8</v>
      </c>
      <c r="C34" s="47">
        <v>15</v>
      </c>
      <c r="D34" s="47">
        <v>645</v>
      </c>
      <c r="E34" s="47">
        <v>3368</v>
      </c>
      <c r="F34" s="47">
        <v>5848</v>
      </c>
      <c r="G34" s="47">
        <v>5978</v>
      </c>
      <c r="H34" s="47">
        <v>6499</v>
      </c>
      <c r="I34" s="47">
        <v>11426</v>
      </c>
      <c r="J34" s="61">
        <v>33779</v>
      </c>
      <c r="K34" s="49">
        <f>J34/'ABS Estimated Population'!C8</f>
        <v>0.14557466632764321</v>
      </c>
      <c r="L34" s="23"/>
    </row>
    <row r="35" spans="1:14" s="17" customFormat="1" ht="20.100000000000001" customHeight="1" x14ac:dyDescent="0.2">
      <c r="A35" s="72"/>
      <c r="B35" s="11" t="s">
        <v>9</v>
      </c>
      <c r="C35" s="47">
        <v>3</v>
      </c>
      <c r="D35" s="47">
        <v>160</v>
      </c>
      <c r="E35" s="47">
        <v>1132</v>
      </c>
      <c r="F35" s="47">
        <v>1865</v>
      </c>
      <c r="G35" s="47">
        <v>1720</v>
      </c>
      <c r="H35" s="47">
        <v>1562</v>
      </c>
      <c r="I35" s="47">
        <v>1646</v>
      </c>
      <c r="J35" s="61">
        <v>8088</v>
      </c>
      <c r="K35" s="49">
        <f>J35/'ABS Estimated Population'!C9</f>
        <v>8.1356750558271476E-2</v>
      </c>
      <c r="L35" s="23"/>
    </row>
    <row r="36" spans="1:14" s="17" customFormat="1" ht="20.100000000000001" customHeight="1" x14ac:dyDescent="0.2">
      <c r="A36" s="72"/>
      <c r="B36" s="11" t="s">
        <v>10</v>
      </c>
      <c r="C36" s="47">
        <v>18</v>
      </c>
      <c r="D36" s="47">
        <v>907</v>
      </c>
      <c r="E36" s="47">
        <v>4684</v>
      </c>
      <c r="F36" s="47">
        <v>6982</v>
      </c>
      <c r="G36" s="47">
        <v>6270</v>
      </c>
      <c r="H36" s="47">
        <v>4922</v>
      </c>
      <c r="I36" s="47">
        <v>6389</v>
      </c>
      <c r="J36" s="61">
        <v>30172</v>
      </c>
      <c r="K36" s="49">
        <f>J36/'ABS Estimated Population'!C10</f>
        <v>0.16315362569620936</v>
      </c>
      <c r="L36" s="23"/>
    </row>
    <row r="37" spans="1:14" s="17" customFormat="1" ht="20.100000000000001" customHeight="1" x14ac:dyDescent="0.2">
      <c r="A37" s="67" t="s">
        <v>18</v>
      </c>
      <c r="B37" s="68"/>
      <c r="C37" s="45">
        <f>SUM(C29:C36)</f>
        <v>2857</v>
      </c>
      <c r="D37" s="45">
        <f t="shared" ref="D37:J37" si="1">SUM(D29:D36)</f>
        <v>27941</v>
      </c>
      <c r="E37" s="45">
        <f t="shared" si="1"/>
        <v>158149</v>
      </c>
      <c r="F37" s="45">
        <f t="shared" si="1"/>
        <v>247713</v>
      </c>
      <c r="G37" s="45">
        <f t="shared" si="1"/>
        <v>249289</v>
      </c>
      <c r="H37" s="45">
        <f t="shared" si="1"/>
        <v>240666</v>
      </c>
      <c r="I37" s="45">
        <f t="shared" si="1"/>
        <v>384403</v>
      </c>
      <c r="J37" s="45">
        <f t="shared" si="1"/>
        <v>1311018</v>
      </c>
      <c r="K37" s="43">
        <f>J37/'ABS Estimated Population'!C11</f>
        <v>0.12368806129409333</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46</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&amp;KFF000031/03/2025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774F-EEC2-44CE-A8A6-53B2B6B9FA50}">
  <sheetPr>
    <pageSetUpPr fitToPage="1"/>
  </sheetPr>
  <dimension ref="A1:N47"/>
  <sheetViews>
    <sheetView showRuler="0" view="pageLayout" topLeftCell="A21"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v>977786</v>
      </c>
      <c r="D3" s="39">
        <v>0.27560000000000001</v>
      </c>
      <c r="E3" s="13">
        <f>IF(C3=0,0,(C3-'MAR 25'!C3)/'MAR 25'!C3)</f>
        <v>1.6575015775972988E-3</v>
      </c>
      <c r="F3" s="22"/>
    </row>
    <row r="4" spans="1:11" s="17" customFormat="1" ht="20.100000000000001" customHeight="1" x14ac:dyDescent="0.2">
      <c r="A4" s="66"/>
      <c r="B4" s="11" t="s">
        <v>4</v>
      </c>
      <c r="C4" s="46">
        <v>851590</v>
      </c>
      <c r="D4" s="39">
        <v>0.24</v>
      </c>
      <c r="E4" s="13">
        <f>IF(C4=0,0,(C4-'MAR 25'!C4)/'MAR 25'!C4)</f>
        <v>1.9707853138255004E-3</v>
      </c>
      <c r="F4" s="22"/>
    </row>
    <row r="5" spans="1:11" s="17" customFormat="1" ht="20.100000000000001" customHeight="1" x14ac:dyDescent="0.2">
      <c r="A5" s="66"/>
      <c r="B5" s="11" t="s">
        <v>5</v>
      </c>
      <c r="C5" s="46">
        <v>751136</v>
      </c>
      <c r="D5" s="39">
        <v>0.2117</v>
      </c>
      <c r="E5" s="13">
        <f>IF(C5=0,0,(C5-'MAR 25'!C5)/'MAR 25'!C5)</f>
        <v>2.1333169676747113E-3</v>
      </c>
      <c r="F5" s="22"/>
    </row>
    <row r="6" spans="1:11" s="17" customFormat="1" ht="20.100000000000001" customHeight="1" x14ac:dyDescent="0.2">
      <c r="A6" s="66"/>
      <c r="B6" s="11" t="s">
        <v>6</v>
      </c>
      <c r="C6" s="46">
        <v>341060</v>
      </c>
      <c r="D6" s="39">
        <v>9.6100000000000005E-2</v>
      </c>
      <c r="E6" s="13">
        <f>IF(C6=0,0,(C6-'MAR 25'!C6)/'MAR 25'!C6)</f>
        <v>1.7564368417033326E-3</v>
      </c>
      <c r="F6" s="22"/>
    </row>
    <row r="7" spans="1:11" s="17" customFormat="1" ht="20.100000000000001" customHeight="1" x14ac:dyDescent="0.2">
      <c r="A7" s="66"/>
      <c r="B7" s="11" t="s">
        <v>7</v>
      </c>
      <c r="C7" s="46">
        <v>431232</v>
      </c>
      <c r="D7" s="39">
        <v>0.1215</v>
      </c>
      <c r="E7" s="13">
        <f>IF(C7=0,0,(C7-'MAR 25'!C7)/'MAR 25'!C7)</f>
        <v>1.4514394796183063E-3</v>
      </c>
      <c r="F7" s="22"/>
    </row>
    <row r="8" spans="1:11" s="17" customFormat="1" ht="20.100000000000001" customHeight="1" x14ac:dyDescent="0.2">
      <c r="A8" s="66"/>
      <c r="B8" s="11" t="s">
        <v>8</v>
      </c>
      <c r="C8" s="46">
        <v>94980</v>
      </c>
      <c r="D8" s="39">
        <v>2.6800000000000001E-2</v>
      </c>
      <c r="E8" s="13">
        <f>IF(C8=0,0,(C8-'MAR 25'!C8)/'MAR 25'!C8)</f>
        <v>1.9621495031331097E-3</v>
      </c>
      <c r="F8" s="22"/>
    </row>
    <row r="9" spans="1:11" s="17" customFormat="1" ht="20.100000000000001" customHeight="1" x14ac:dyDescent="0.2">
      <c r="A9" s="66"/>
      <c r="B9" s="11" t="s">
        <v>9</v>
      </c>
      <c r="C9" s="46">
        <v>22805</v>
      </c>
      <c r="D9" s="39">
        <v>6.4000000000000003E-3</v>
      </c>
      <c r="E9" s="13">
        <f>IF(C9=0,0,(C9-'MAR 25'!C9)/'MAR 25'!C9)</f>
        <v>1.1853542892264466E-3</v>
      </c>
      <c r="F9" s="22"/>
    </row>
    <row r="10" spans="1:11" s="17" customFormat="1" ht="20.100000000000001" customHeight="1" x14ac:dyDescent="0.2">
      <c r="A10" s="66"/>
      <c r="B10" s="11" t="s">
        <v>10</v>
      </c>
      <c r="C10">
        <v>77769</v>
      </c>
      <c r="D10" s="39">
        <v>2.1899999999999999E-2</v>
      </c>
      <c r="E10" s="13">
        <f>IF(C10=0,0,(C10-'MAR 25'!C10)/'MAR 25'!C10)</f>
        <v>2.1003530654846274E-3</v>
      </c>
      <c r="F10" s="22"/>
    </row>
    <row r="11" spans="1:11" s="8" customFormat="1" ht="20.100000000000001" customHeight="1" x14ac:dyDescent="0.2">
      <c r="A11" s="67" t="s">
        <v>18</v>
      </c>
      <c r="B11" s="68"/>
      <c r="C11" s="45">
        <f>SUM(C3:C10)</f>
        <v>3548358</v>
      </c>
      <c r="D11" s="14">
        <f>SUM(D3:D10)</f>
        <v>1</v>
      </c>
      <c r="E11" s="15">
        <f>IF(C11=0,0,(C11-'MAR 25'!C11)/'MAR 25'!C11)</f>
        <v>1.8326492779090801E-3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38">
        <v>473</v>
      </c>
      <c r="D16" s="38">
        <v>24281</v>
      </c>
      <c r="E16" s="38">
        <v>97180</v>
      </c>
      <c r="F16" s="38">
        <v>124233</v>
      </c>
      <c r="G16" s="38">
        <v>120151</v>
      </c>
      <c r="H16" s="38">
        <v>102247</v>
      </c>
      <c r="I16" s="38">
        <v>143245</v>
      </c>
      <c r="J16" s="47">
        <v>611810</v>
      </c>
      <c r="K16" s="49">
        <f>J16/'ABS Estimated Population'!D3</f>
        <v>0.17901115363458681</v>
      </c>
    </row>
    <row r="17" spans="1:12" s="17" customFormat="1" ht="20.100000000000001" customHeight="1" x14ac:dyDescent="0.2">
      <c r="A17" s="66"/>
      <c r="B17" s="11" t="s">
        <v>4</v>
      </c>
      <c r="C17" s="38">
        <v>567</v>
      </c>
      <c r="D17" s="38">
        <v>21339</v>
      </c>
      <c r="E17" s="38">
        <v>93129</v>
      </c>
      <c r="F17" s="38">
        <v>124408</v>
      </c>
      <c r="G17" s="38">
        <v>105870</v>
      </c>
      <c r="H17" s="38">
        <v>82733</v>
      </c>
      <c r="I17" s="38">
        <v>111920</v>
      </c>
      <c r="J17" s="47">
        <v>539966</v>
      </c>
      <c r="K17" s="49">
        <f>J17/'ABS Estimated Population'!D4</f>
        <v>0.19163026941008585</v>
      </c>
    </row>
    <row r="18" spans="1:12" s="17" customFormat="1" ht="20.100000000000001" customHeight="1" x14ac:dyDescent="0.2">
      <c r="A18" s="66"/>
      <c r="B18" s="11" t="s">
        <v>5</v>
      </c>
      <c r="C18" s="38">
        <v>470</v>
      </c>
      <c r="D18" s="38">
        <v>19105</v>
      </c>
      <c r="E18" s="38">
        <v>78437</v>
      </c>
      <c r="F18" s="38">
        <v>104246</v>
      </c>
      <c r="G18" s="38">
        <v>96250</v>
      </c>
      <c r="H18" s="38">
        <v>79248</v>
      </c>
      <c r="I18" s="38">
        <v>105395</v>
      </c>
      <c r="J18" s="47">
        <v>483151</v>
      </c>
      <c r="K18" s="49">
        <f>J18/'ABS Estimated Population'!D5</f>
        <v>0.21630482374651805</v>
      </c>
    </row>
    <row r="19" spans="1:12" s="17" customFormat="1" ht="20.100000000000001" customHeight="1" x14ac:dyDescent="0.2">
      <c r="A19" s="66"/>
      <c r="B19" s="11" t="s">
        <v>6</v>
      </c>
      <c r="C19" s="38">
        <v>2357</v>
      </c>
      <c r="D19" s="38">
        <v>8371</v>
      </c>
      <c r="E19" s="38">
        <v>35527</v>
      </c>
      <c r="F19" s="38">
        <v>39883</v>
      </c>
      <c r="G19" s="38">
        <v>34788</v>
      </c>
      <c r="H19" s="38">
        <v>32579</v>
      </c>
      <c r="I19" s="38">
        <v>52993</v>
      </c>
      <c r="J19" s="47">
        <v>206498</v>
      </c>
      <c r="K19" s="49">
        <f>J19/'ABS Estimated Population'!D6</f>
        <v>0.2670734672550531</v>
      </c>
    </row>
    <row r="20" spans="1:12" s="17" customFormat="1" ht="20.100000000000001" customHeight="1" x14ac:dyDescent="0.2">
      <c r="A20" s="66"/>
      <c r="B20" s="11" t="s">
        <v>7</v>
      </c>
      <c r="C20" s="38">
        <v>218</v>
      </c>
      <c r="D20" s="38">
        <v>8210</v>
      </c>
      <c r="E20" s="38">
        <v>38819</v>
      </c>
      <c r="F20" s="38">
        <v>62771</v>
      </c>
      <c r="G20" s="38">
        <v>54028</v>
      </c>
      <c r="H20" s="38">
        <v>45167</v>
      </c>
      <c r="I20" s="38">
        <v>60998</v>
      </c>
      <c r="J20" s="47">
        <v>270211</v>
      </c>
      <c r="K20" s="49">
        <f>J20/'ABS Estimated Population'!D7</f>
        <v>0.23348820811576121</v>
      </c>
    </row>
    <row r="21" spans="1:12" s="17" customFormat="1" ht="20.100000000000001" customHeight="1" x14ac:dyDescent="0.2">
      <c r="A21" s="66"/>
      <c r="B21" s="11" t="s">
        <v>8</v>
      </c>
      <c r="C21" s="38">
        <v>47</v>
      </c>
      <c r="D21" s="38">
        <v>2015</v>
      </c>
      <c r="E21" s="38">
        <v>8995</v>
      </c>
      <c r="F21" s="38">
        <v>12390</v>
      </c>
      <c r="G21" s="38">
        <v>11511</v>
      </c>
      <c r="H21" s="38">
        <v>10949</v>
      </c>
      <c r="I21" s="38">
        <v>15218</v>
      </c>
      <c r="J21" s="47">
        <v>61125</v>
      </c>
      <c r="K21" s="49">
        <f>J21/'ABS Estimated Population'!D8</f>
        <v>0.25437483093697333</v>
      </c>
    </row>
    <row r="22" spans="1:12" s="17" customFormat="1" ht="20.100000000000001" customHeight="1" x14ac:dyDescent="0.2">
      <c r="A22" s="66"/>
      <c r="B22" s="11" t="s">
        <v>9</v>
      </c>
      <c r="C22" s="38">
        <v>17</v>
      </c>
      <c r="D22" s="38">
        <v>521</v>
      </c>
      <c r="E22" s="38">
        <v>3045</v>
      </c>
      <c r="F22" s="38">
        <v>3902</v>
      </c>
      <c r="G22" s="38">
        <v>3030</v>
      </c>
      <c r="H22" s="38">
        <v>2332</v>
      </c>
      <c r="I22" s="38">
        <v>1850</v>
      </c>
      <c r="J22" s="47">
        <v>14697</v>
      </c>
      <c r="K22" s="49">
        <f>J22/'ABS Estimated Population'!D9</f>
        <v>0.15007965035536314</v>
      </c>
    </row>
    <row r="23" spans="1:12" s="17" customFormat="1" ht="20.100000000000001" customHeight="1" x14ac:dyDescent="0.2">
      <c r="A23" s="66"/>
      <c r="B23" s="11" t="s">
        <v>10</v>
      </c>
      <c r="C23" s="38">
        <v>67</v>
      </c>
      <c r="D23" s="38">
        <v>2217</v>
      </c>
      <c r="E23" s="38">
        <v>9171</v>
      </c>
      <c r="F23" s="38">
        <v>11709</v>
      </c>
      <c r="G23" s="38">
        <v>9362</v>
      </c>
      <c r="H23" s="38">
        <v>6566</v>
      </c>
      <c r="I23" s="38">
        <v>8444</v>
      </c>
      <c r="J23" s="47">
        <v>47536</v>
      </c>
      <c r="K23" s="49">
        <f>J23/'ABS Estimated Population'!D10</f>
        <v>0.24590935661926366</v>
      </c>
    </row>
    <row r="24" spans="1:12" s="17" customFormat="1" ht="20.100000000000001" customHeight="1" x14ac:dyDescent="0.2">
      <c r="A24" s="67" t="s">
        <v>18</v>
      </c>
      <c r="B24" s="68"/>
      <c r="C24" s="45">
        <f t="shared" ref="C24:J24" si="0">SUM(C16:C23)</f>
        <v>4216</v>
      </c>
      <c r="D24" s="45">
        <f t="shared" si="0"/>
        <v>86059</v>
      </c>
      <c r="E24" s="45">
        <f t="shared" si="0"/>
        <v>364303</v>
      </c>
      <c r="F24" s="45">
        <f t="shared" si="0"/>
        <v>483542</v>
      </c>
      <c r="G24" s="45">
        <f t="shared" si="0"/>
        <v>434990</v>
      </c>
      <c r="H24" s="45">
        <f t="shared" si="0"/>
        <v>361821</v>
      </c>
      <c r="I24" s="45">
        <f t="shared" si="0"/>
        <v>500063</v>
      </c>
      <c r="J24" s="45">
        <f t="shared" si="0"/>
        <v>2234994</v>
      </c>
      <c r="K24" s="50">
        <f>J24/'ABS Estimated Population'!D11</f>
        <v>0.20446149911024702</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12">
        <v>191</v>
      </c>
      <c r="D29" s="38">
        <v>7626</v>
      </c>
      <c r="E29" s="38">
        <v>42280</v>
      </c>
      <c r="F29" s="38">
        <v>63729</v>
      </c>
      <c r="G29" s="38">
        <v>69083</v>
      </c>
      <c r="H29" s="38">
        <v>69825</v>
      </c>
      <c r="I29" s="38">
        <v>113240</v>
      </c>
      <c r="J29" s="38">
        <v>365974</v>
      </c>
      <c r="K29" s="49">
        <f>J29/'ABS Estimated Population'!C3</f>
        <v>0.11000130147397187</v>
      </c>
      <c r="L29" s="23"/>
    </row>
    <row r="30" spans="1:12" s="17" customFormat="1" ht="20.100000000000001" customHeight="1" x14ac:dyDescent="0.2">
      <c r="A30" s="72"/>
      <c r="B30" s="11" t="s">
        <v>4</v>
      </c>
      <c r="C30" s="12">
        <v>203</v>
      </c>
      <c r="D30" s="38">
        <v>6764</v>
      </c>
      <c r="E30" s="38">
        <v>40178</v>
      </c>
      <c r="F30" s="38">
        <v>65902</v>
      </c>
      <c r="G30" s="38">
        <v>61193</v>
      </c>
      <c r="H30" s="38">
        <v>53917</v>
      </c>
      <c r="I30" s="38">
        <v>83466</v>
      </c>
      <c r="J30" s="38">
        <v>311623</v>
      </c>
      <c r="K30" s="49">
        <f>J30/'ABS Estimated Population'!C4</f>
        <v>0.11496857044404254</v>
      </c>
      <c r="L30" s="23"/>
    </row>
    <row r="31" spans="1:12" s="17" customFormat="1" ht="20.100000000000001" customHeight="1" x14ac:dyDescent="0.2">
      <c r="A31" s="72"/>
      <c r="B31" s="11" t="s">
        <v>5</v>
      </c>
      <c r="C31" s="12">
        <v>164</v>
      </c>
      <c r="D31" s="38">
        <v>5428</v>
      </c>
      <c r="E31" s="38">
        <v>29913</v>
      </c>
      <c r="F31" s="38">
        <v>48548</v>
      </c>
      <c r="G31" s="38">
        <v>51623</v>
      </c>
      <c r="H31" s="38">
        <v>51060</v>
      </c>
      <c r="I31" s="38">
        <v>81248</v>
      </c>
      <c r="J31" s="38">
        <v>267984</v>
      </c>
      <c r="K31" s="49">
        <f>J31/'ABS Estimated Population'!C5</f>
        <v>0.12458722207371076</v>
      </c>
      <c r="L31" s="23"/>
    </row>
    <row r="32" spans="1:12" s="17" customFormat="1" ht="20.100000000000001" customHeight="1" x14ac:dyDescent="0.2">
      <c r="A32" s="72"/>
      <c r="B32" s="11" t="s">
        <v>6</v>
      </c>
      <c r="C32" s="12">
        <v>2202</v>
      </c>
      <c r="D32" s="38">
        <v>3716</v>
      </c>
      <c r="E32" s="38">
        <v>20101</v>
      </c>
      <c r="F32" s="38">
        <v>22501</v>
      </c>
      <c r="G32" s="38">
        <v>21500</v>
      </c>
      <c r="H32" s="38">
        <v>22677</v>
      </c>
      <c r="I32" s="38">
        <v>41865</v>
      </c>
      <c r="J32" s="38">
        <v>134562</v>
      </c>
      <c r="K32" s="49">
        <f>J32/'ABS Estimated Population'!C6</f>
        <v>0.18075090568881377</v>
      </c>
      <c r="L32" s="23"/>
    </row>
    <row r="33" spans="1:14" s="17" customFormat="1" ht="20.100000000000001" customHeight="1" x14ac:dyDescent="0.2">
      <c r="A33" s="72"/>
      <c r="B33" s="11" t="s">
        <v>7</v>
      </c>
      <c r="C33" s="12">
        <v>83</v>
      </c>
      <c r="D33" s="38">
        <v>2467</v>
      </c>
      <c r="E33" s="38">
        <v>15964</v>
      </c>
      <c r="F33" s="38">
        <v>32767</v>
      </c>
      <c r="G33" s="38">
        <v>32252</v>
      </c>
      <c r="H33" s="38">
        <v>30724</v>
      </c>
      <c r="I33" s="38">
        <v>46764</v>
      </c>
      <c r="J33" s="38">
        <v>161021</v>
      </c>
      <c r="K33" s="49">
        <f>J33/'ABS Estimated Population'!C7</f>
        <v>0.14000998201845455</v>
      </c>
      <c r="L33" s="23"/>
    </row>
    <row r="34" spans="1:14" s="17" customFormat="1" ht="20.100000000000001" customHeight="1" x14ac:dyDescent="0.2">
      <c r="A34" s="72"/>
      <c r="B34" s="11" t="s">
        <v>8</v>
      </c>
      <c r="C34" s="12">
        <v>14</v>
      </c>
      <c r="D34" s="38">
        <v>640</v>
      </c>
      <c r="E34" s="38">
        <v>3351</v>
      </c>
      <c r="F34" s="38">
        <v>5880</v>
      </c>
      <c r="G34" s="38">
        <v>5990</v>
      </c>
      <c r="H34" s="38">
        <v>6514</v>
      </c>
      <c r="I34" s="38">
        <v>11465</v>
      </c>
      <c r="J34" s="38">
        <v>33854</v>
      </c>
      <c r="K34" s="49">
        <f>J34/'ABS Estimated Population'!C8</f>
        <v>0.14589788785505886</v>
      </c>
      <c r="L34" s="23"/>
    </row>
    <row r="35" spans="1:14" s="17" customFormat="1" ht="20.100000000000001" customHeight="1" x14ac:dyDescent="0.2">
      <c r="A35" s="72"/>
      <c r="B35" s="11" t="s">
        <v>9</v>
      </c>
      <c r="C35" s="12">
        <v>3</v>
      </c>
      <c r="D35" s="38">
        <v>160</v>
      </c>
      <c r="E35" s="38">
        <v>1129</v>
      </c>
      <c r="F35" s="38">
        <v>1877</v>
      </c>
      <c r="G35" s="38">
        <v>1720</v>
      </c>
      <c r="H35" s="38">
        <v>1567</v>
      </c>
      <c r="I35" s="38">
        <v>1652</v>
      </c>
      <c r="J35" s="38">
        <v>8108</v>
      </c>
      <c r="K35" s="49">
        <f>J35/'ABS Estimated Population'!C9</f>
        <v>8.1557929466674714E-2</v>
      </c>
      <c r="L35" s="23"/>
    </row>
    <row r="36" spans="1:14" s="17" customFormat="1" ht="20.100000000000001" customHeight="1" x14ac:dyDescent="0.2">
      <c r="A36" s="72"/>
      <c r="B36" s="11" t="s">
        <v>10</v>
      </c>
      <c r="C36" s="12">
        <v>19</v>
      </c>
      <c r="D36" s="38">
        <v>905</v>
      </c>
      <c r="E36" s="38">
        <v>4674</v>
      </c>
      <c r="F36" s="38">
        <v>6972</v>
      </c>
      <c r="G36" s="38">
        <v>6292</v>
      </c>
      <c r="H36" s="38">
        <v>4949</v>
      </c>
      <c r="I36" s="38">
        <v>6421</v>
      </c>
      <c r="J36" s="38">
        <v>30232</v>
      </c>
      <c r="K36" s="49">
        <f>J36/'ABS Estimated Population'!C10</f>
        <v>0.16347807278429677</v>
      </c>
      <c r="L36" s="23"/>
    </row>
    <row r="37" spans="1:14" s="17" customFormat="1" ht="20.100000000000001" customHeight="1" x14ac:dyDescent="0.2">
      <c r="A37" s="67" t="s">
        <v>18</v>
      </c>
      <c r="B37" s="68"/>
      <c r="C37" s="45">
        <f>SUM(C29:C36)</f>
        <v>2879</v>
      </c>
      <c r="D37" s="45">
        <f t="shared" ref="D37:J37" si="1">SUM(D29:D36)</f>
        <v>27706</v>
      </c>
      <c r="E37" s="45">
        <f t="shared" si="1"/>
        <v>157590</v>
      </c>
      <c r="F37" s="45">
        <f t="shared" si="1"/>
        <v>248176</v>
      </c>
      <c r="G37" s="45">
        <f t="shared" si="1"/>
        <v>249653</v>
      </c>
      <c r="H37" s="45">
        <f t="shared" si="1"/>
        <v>241233</v>
      </c>
      <c r="I37" s="45">
        <f t="shared" si="1"/>
        <v>386121</v>
      </c>
      <c r="J37" s="45">
        <f t="shared" si="1"/>
        <v>1313358</v>
      </c>
      <c r="K37" s="43">
        <f>J37/'ABS Estimated Population'!C11</f>
        <v>0.12390882871561476</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47</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&amp;14&amp;KFF0000  30/04/2025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254B-E145-4011-BCCF-22E4A08AF50E}">
  <sheetPr>
    <pageSetUpPr fitToPage="1"/>
  </sheetPr>
  <dimension ref="A1:N47"/>
  <sheetViews>
    <sheetView tabSelected="1"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v>979589</v>
      </c>
      <c r="D3" s="39">
        <v>0.27550000000000002</v>
      </c>
      <c r="E3" s="13">
        <f>IF(C3=0,0,(C3-'APR 25'!C3)/'APR 25'!C3)</f>
        <v>1.8439617666851438E-3</v>
      </c>
      <c r="F3" s="22"/>
    </row>
    <row r="4" spans="1:11" s="17" customFormat="1" ht="20.100000000000001" customHeight="1" x14ac:dyDescent="0.2">
      <c r="A4" s="66"/>
      <c r="B4" s="11" t="s">
        <v>4</v>
      </c>
      <c r="C4" s="46">
        <v>853363</v>
      </c>
      <c r="D4" s="39">
        <v>0.24</v>
      </c>
      <c r="E4" s="13">
        <f>IF(C4=0,0,(C4-'APR 25'!C4)/'APR 25'!C4)</f>
        <v>2.081987811035827E-3</v>
      </c>
      <c r="F4" s="22"/>
    </row>
    <row r="5" spans="1:11" s="17" customFormat="1" ht="20.100000000000001" customHeight="1" x14ac:dyDescent="0.2">
      <c r="A5" s="66"/>
      <c r="B5" s="11" t="s">
        <v>5</v>
      </c>
      <c r="C5" s="46">
        <v>752942</v>
      </c>
      <c r="D5" s="39">
        <v>0.21179999999999999</v>
      </c>
      <c r="E5" s="13">
        <f>IF(C5=0,0,(C5-'APR 25'!C5)/'APR 25'!C5)</f>
        <v>2.404358198781579E-3</v>
      </c>
      <c r="F5" s="22"/>
    </row>
    <row r="6" spans="1:11" s="17" customFormat="1" ht="20.100000000000001" customHeight="1" x14ac:dyDescent="0.2">
      <c r="A6" s="66"/>
      <c r="B6" s="11" t="s">
        <v>6</v>
      </c>
      <c r="C6" s="46">
        <v>341694</v>
      </c>
      <c r="D6" s="39">
        <v>9.6100000000000005E-2</v>
      </c>
      <c r="E6" s="13">
        <f>IF(C6=0,0,(C6-'APR 25'!C6)/'APR 25'!C6)</f>
        <v>1.8589104556383041E-3</v>
      </c>
      <c r="F6" s="22"/>
    </row>
    <row r="7" spans="1:11" s="17" customFormat="1" ht="20.100000000000001" customHeight="1" x14ac:dyDescent="0.2">
      <c r="A7" s="66"/>
      <c r="B7" s="11" t="s">
        <v>7</v>
      </c>
      <c r="C7" s="46">
        <v>431902</v>
      </c>
      <c r="D7" s="39">
        <v>0.1215</v>
      </c>
      <c r="E7" s="13">
        <f>IF(C7=0,0,(C7-'APR 25'!C7)/'APR 25'!C7)</f>
        <v>1.5536880379934698E-3</v>
      </c>
      <c r="F7" s="22"/>
    </row>
    <row r="8" spans="1:11" s="17" customFormat="1" ht="20.100000000000001" customHeight="1" x14ac:dyDescent="0.2">
      <c r="A8" s="66"/>
      <c r="B8" s="11" t="s">
        <v>8</v>
      </c>
      <c r="C8" s="46">
        <v>95220</v>
      </c>
      <c r="D8" s="39">
        <v>2.6800000000000001E-2</v>
      </c>
      <c r="E8" s="13">
        <f>IF(C8=0,0,(C8-'APR 25'!C8)/'APR 25'!C8)</f>
        <v>2.5268477574226151E-3</v>
      </c>
      <c r="F8" s="22"/>
    </row>
    <row r="9" spans="1:11" s="17" customFormat="1" ht="20.100000000000001" customHeight="1" x14ac:dyDescent="0.2">
      <c r="A9" s="66"/>
      <c r="B9" s="11" t="s">
        <v>9</v>
      </c>
      <c r="C9" s="46">
        <v>22819</v>
      </c>
      <c r="D9" s="39">
        <v>6.4000000000000003E-3</v>
      </c>
      <c r="E9" s="13">
        <f>IF(C9=0,0,(C9-'APR 25'!C9)/'APR 25'!C9)</f>
        <v>6.1390046042534533E-4</v>
      </c>
      <c r="F9" s="22"/>
    </row>
    <row r="10" spans="1:11" s="17" customFormat="1" ht="20.100000000000001" customHeight="1" x14ac:dyDescent="0.2">
      <c r="A10" s="66"/>
      <c r="B10" s="11" t="s">
        <v>10</v>
      </c>
      <c r="C10">
        <v>77902</v>
      </c>
      <c r="D10" s="39">
        <v>2.1899999999999999E-2</v>
      </c>
      <c r="E10" s="13">
        <f>IF(C10=0,0,(C10-'APR 25'!C10)/'APR 25'!C10)</f>
        <v>1.7101930074965603E-3</v>
      </c>
      <c r="F10" s="22"/>
    </row>
    <row r="11" spans="1:11" s="8" customFormat="1" ht="20.100000000000001" customHeight="1" x14ac:dyDescent="0.2">
      <c r="A11" s="67" t="s">
        <v>18</v>
      </c>
      <c r="B11" s="68"/>
      <c r="C11" s="45">
        <f>SUM(C3:C10)</f>
        <v>3555431</v>
      </c>
      <c r="D11" s="14">
        <f>SUM(D3:D10)</f>
        <v>1</v>
      </c>
      <c r="E11" s="15">
        <f>IF(C11=0,0,(C11-'APR 25'!C11)/'APR 25'!C11)</f>
        <v>1.9933163451940307E-3</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38">
        <v>463</v>
      </c>
      <c r="D16" s="38">
        <v>24078</v>
      </c>
      <c r="E16" s="38">
        <v>96991</v>
      </c>
      <c r="F16" s="38">
        <v>124459</v>
      </c>
      <c r="G16" s="38">
        <v>120373</v>
      </c>
      <c r="H16" s="38">
        <v>102590</v>
      </c>
      <c r="I16" s="38">
        <v>144010</v>
      </c>
      <c r="J16" s="47">
        <v>612964</v>
      </c>
      <c r="K16" s="49">
        <f>J16/'ABS Estimated Population'!D3</f>
        <v>0.17934880563650621</v>
      </c>
    </row>
    <row r="17" spans="1:12" s="17" customFormat="1" ht="20.100000000000001" customHeight="1" x14ac:dyDescent="0.2">
      <c r="A17" s="66"/>
      <c r="B17" s="11" t="s">
        <v>4</v>
      </c>
      <c r="C17" s="38">
        <v>534</v>
      </c>
      <c r="D17" s="38">
        <v>21240</v>
      </c>
      <c r="E17" s="38">
        <v>92846</v>
      </c>
      <c r="F17" s="38">
        <v>124726</v>
      </c>
      <c r="G17" s="38">
        <v>106105</v>
      </c>
      <c r="H17" s="38">
        <v>83142</v>
      </c>
      <c r="I17" s="38">
        <v>112551</v>
      </c>
      <c r="J17" s="47">
        <v>541144</v>
      </c>
      <c r="K17" s="49">
        <f>J17/'ABS Estimated Population'!D4</f>
        <v>0.19204833361665641</v>
      </c>
    </row>
    <row r="18" spans="1:12" s="17" customFormat="1" ht="20.100000000000001" customHeight="1" x14ac:dyDescent="0.2">
      <c r="A18" s="66"/>
      <c r="B18" s="11" t="s">
        <v>5</v>
      </c>
      <c r="C18" s="38">
        <v>452</v>
      </c>
      <c r="D18" s="38">
        <v>18971</v>
      </c>
      <c r="E18" s="38">
        <v>78262</v>
      </c>
      <c r="F18" s="38">
        <v>104519</v>
      </c>
      <c r="G18" s="38">
        <v>96567</v>
      </c>
      <c r="H18" s="38">
        <v>79575</v>
      </c>
      <c r="I18" s="38">
        <v>105951</v>
      </c>
      <c r="J18" s="47">
        <v>484297</v>
      </c>
      <c r="K18" s="49">
        <f>J18/'ABS Estimated Population'!D5</f>
        <v>0.21681788348977327</v>
      </c>
    </row>
    <row r="19" spans="1:12" s="17" customFormat="1" ht="20.100000000000001" customHeight="1" x14ac:dyDescent="0.2">
      <c r="A19" s="66"/>
      <c r="B19" s="11" t="s">
        <v>6</v>
      </c>
      <c r="C19" s="38">
        <v>2364</v>
      </c>
      <c r="D19" s="38">
        <v>8283</v>
      </c>
      <c r="E19" s="38">
        <v>35446</v>
      </c>
      <c r="F19" s="38">
        <v>40041</v>
      </c>
      <c r="G19" s="38">
        <v>34844</v>
      </c>
      <c r="H19" s="38">
        <v>32626</v>
      </c>
      <c r="I19" s="38">
        <v>53302</v>
      </c>
      <c r="J19" s="47">
        <v>206906</v>
      </c>
      <c r="K19" s="49">
        <f>J19/'ABS Estimated Population'!D6</f>
        <v>0.26760115263040812</v>
      </c>
    </row>
    <row r="20" spans="1:12" s="17" customFormat="1" ht="20.100000000000001" customHeight="1" x14ac:dyDescent="0.2">
      <c r="A20" s="66"/>
      <c r="B20" s="11" t="s">
        <v>7</v>
      </c>
      <c r="C20" s="38">
        <v>229</v>
      </c>
      <c r="D20" s="38">
        <v>8187</v>
      </c>
      <c r="E20" s="38">
        <v>38623</v>
      </c>
      <c r="F20" s="38">
        <v>62855</v>
      </c>
      <c r="G20" s="38">
        <v>54131</v>
      </c>
      <c r="H20" s="38">
        <v>45307</v>
      </c>
      <c r="I20" s="38">
        <v>61294</v>
      </c>
      <c r="J20" s="47">
        <v>270626</v>
      </c>
      <c r="K20" s="49">
        <f>J20/'ABS Estimated Population'!D7</f>
        <v>0.23384680790025569</v>
      </c>
    </row>
    <row r="21" spans="1:12" s="17" customFormat="1" ht="20.100000000000001" customHeight="1" x14ac:dyDescent="0.2">
      <c r="A21" s="66"/>
      <c r="B21" s="11" t="s">
        <v>8</v>
      </c>
      <c r="C21" s="38">
        <v>49</v>
      </c>
      <c r="D21" s="38">
        <v>2017</v>
      </c>
      <c r="E21" s="38">
        <v>8990</v>
      </c>
      <c r="F21" s="38">
        <v>12426</v>
      </c>
      <c r="G21" s="38">
        <v>11552</v>
      </c>
      <c r="H21" s="38">
        <v>10975</v>
      </c>
      <c r="I21" s="38">
        <v>15295</v>
      </c>
      <c r="J21" s="47">
        <v>61304</v>
      </c>
      <c r="K21" s="49">
        <f>J21/'ABS Estimated Population'!D8</f>
        <v>0.25511974864229386</v>
      </c>
    </row>
    <row r="22" spans="1:12" s="17" customFormat="1" ht="20.100000000000001" customHeight="1" x14ac:dyDescent="0.2">
      <c r="A22" s="66"/>
      <c r="B22" s="11" t="s">
        <v>9</v>
      </c>
      <c r="C22" s="38">
        <v>17</v>
      </c>
      <c r="D22" s="38">
        <v>520</v>
      </c>
      <c r="E22" s="38">
        <v>3044</v>
      </c>
      <c r="F22" s="38">
        <v>3893</v>
      </c>
      <c r="G22" s="38">
        <v>3034</v>
      </c>
      <c r="H22" s="38">
        <v>2334</v>
      </c>
      <c r="I22" s="38">
        <v>1873</v>
      </c>
      <c r="J22" s="47">
        <v>14715</v>
      </c>
      <c r="K22" s="49">
        <f>J22/'ABS Estimated Population'!D9</f>
        <v>0.15026345886773956</v>
      </c>
    </row>
    <row r="23" spans="1:12" s="17" customFormat="1" ht="20.100000000000001" customHeight="1" x14ac:dyDescent="0.2">
      <c r="A23" s="66"/>
      <c r="B23" s="11" t="s">
        <v>10</v>
      </c>
      <c r="C23" s="38">
        <v>64</v>
      </c>
      <c r="D23" s="38">
        <v>2193</v>
      </c>
      <c r="E23" s="38">
        <v>9162</v>
      </c>
      <c r="F23" s="38">
        <v>11717</v>
      </c>
      <c r="G23" s="38">
        <v>9403</v>
      </c>
      <c r="H23" s="38">
        <v>6581</v>
      </c>
      <c r="I23" s="38">
        <v>8497</v>
      </c>
      <c r="J23" s="47">
        <v>47617</v>
      </c>
      <c r="K23" s="49">
        <f>J23/'ABS Estimated Population'!D10</f>
        <v>0.24632837921027173</v>
      </c>
    </row>
    <row r="24" spans="1:12" s="17" customFormat="1" ht="20.100000000000001" customHeight="1" x14ac:dyDescent="0.2">
      <c r="A24" s="67" t="s">
        <v>18</v>
      </c>
      <c r="B24" s="68"/>
      <c r="C24" s="45">
        <f t="shared" ref="C24:J24" si="0">SUM(C16:C23)</f>
        <v>4172</v>
      </c>
      <c r="D24" s="45">
        <f t="shared" si="0"/>
        <v>85489</v>
      </c>
      <c r="E24" s="45">
        <f t="shared" si="0"/>
        <v>363364</v>
      </c>
      <c r="F24" s="45">
        <f t="shared" si="0"/>
        <v>484636</v>
      </c>
      <c r="G24" s="45">
        <f t="shared" si="0"/>
        <v>436009</v>
      </c>
      <c r="H24" s="45">
        <f t="shared" si="0"/>
        <v>363130</v>
      </c>
      <c r="I24" s="45">
        <f t="shared" si="0"/>
        <v>502773</v>
      </c>
      <c r="J24" s="45">
        <f t="shared" si="0"/>
        <v>2239573</v>
      </c>
      <c r="K24" s="50">
        <f>J24/'ABS Estimated Population'!D11</f>
        <v>0.20488039473342357</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12">
        <v>179</v>
      </c>
      <c r="D29" s="38">
        <v>7547</v>
      </c>
      <c r="E29" s="38">
        <v>42219</v>
      </c>
      <c r="F29" s="38">
        <v>63825</v>
      </c>
      <c r="G29" s="38">
        <v>69103</v>
      </c>
      <c r="H29" s="38">
        <v>69983</v>
      </c>
      <c r="I29" s="38">
        <v>113767</v>
      </c>
      <c r="J29" s="38">
        <v>366623</v>
      </c>
      <c r="K29" s="49">
        <f>J29/'ABS Estimated Population'!C3</f>
        <v>0.11019637228407479</v>
      </c>
      <c r="L29" s="23"/>
    </row>
    <row r="30" spans="1:12" s="17" customFormat="1" ht="20.100000000000001" customHeight="1" x14ac:dyDescent="0.2">
      <c r="A30" s="72"/>
      <c r="B30" s="11" t="s">
        <v>4</v>
      </c>
      <c r="C30" s="12">
        <v>199</v>
      </c>
      <c r="D30" s="38">
        <v>6713</v>
      </c>
      <c r="E30" s="38">
        <v>39991</v>
      </c>
      <c r="F30" s="38">
        <v>66087</v>
      </c>
      <c r="G30" s="38">
        <v>61280</v>
      </c>
      <c r="H30" s="38">
        <v>54081</v>
      </c>
      <c r="I30" s="38">
        <v>83867</v>
      </c>
      <c r="J30" s="38">
        <v>312218</v>
      </c>
      <c r="K30" s="49">
        <f>J30/'ABS Estimated Population'!C4</f>
        <v>0.11518808665245529</v>
      </c>
      <c r="L30" s="23"/>
    </row>
    <row r="31" spans="1:12" s="17" customFormat="1" ht="20.100000000000001" customHeight="1" x14ac:dyDescent="0.2">
      <c r="A31" s="72"/>
      <c r="B31" s="11" t="s">
        <v>5</v>
      </c>
      <c r="C31" s="12">
        <v>144</v>
      </c>
      <c r="D31" s="38">
        <v>5393</v>
      </c>
      <c r="E31" s="38">
        <v>29863</v>
      </c>
      <c r="F31" s="38">
        <v>48638</v>
      </c>
      <c r="G31" s="38">
        <v>51687</v>
      </c>
      <c r="H31" s="38">
        <v>51274</v>
      </c>
      <c r="I31" s="38">
        <v>81645</v>
      </c>
      <c r="J31" s="38">
        <v>268644</v>
      </c>
      <c r="K31" s="49">
        <f>J31/'ABS Estimated Population'!C5</f>
        <v>0.12489405967061448</v>
      </c>
      <c r="L31" s="23"/>
    </row>
    <row r="32" spans="1:12" s="17" customFormat="1" ht="20.100000000000001" customHeight="1" x14ac:dyDescent="0.2">
      <c r="A32" s="72"/>
      <c r="B32" s="11" t="s">
        <v>6</v>
      </c>
      <c r="C32" s="12">
        <v>2208</v>
      </c>
      <c r="D32" s="38">
        <v>3665</v>
      </c>
      <c r="E32" s="38">
        <v>20030</v>
      </c>
      <c r="F32" s="38">
        <v>22576</v>
      </c>
      <c r="G32" s="38">
        <v>21499</v>
      </c>
      <c r="H32" s="38">
        <v>22731</v>
      </c>
      <c r="I32" s="38">
        <v>42079</v>
      </c>
      <c r="J32" s="38">
        <v>134788</v>
      </c>
      <c r="K32" s="49">
        <f>J32/'ABS Estimated Population'!C6</f>
        <v>0.18105448102721297</v>
      </c>
      <c r="L32" s="23"/>
    </row>
    <row r="33" spans="1:14" s="17" customFormat="1" ht="20.100000000000001" customHeight="1" x14ac:dyDescent="0.2">
      <c r="A33" s="72"/>
      <c r="B33" s="11" t="s">
        <v>7</v>
      </c>
      <c r="C33" s="12">
        <v>91</v>
      </c>
      <c r="D33" s="38">
        <v>2438</v>
      </c>
      <c r="E33" s="38">
        <v>15891</v>
      </c>
      <c r="F33" s="38">
        <v>32783</v>
      </c>
      <c r="G33" s="38">
        <v>32356</v>
      </c>
      <c r="H33" s="38">
        <v>30759</v>
      </c>
      <c r="I33" s="38">
        <v>46958</v>
      </c>
      <c r="J33" s="38">
        <v>161276</v>
      </c>
      <c r="K33" s="49">
        <f>J33/'ABS Estimated Population'!C7</f>
        <v>0.1402317080381334</v>
      </c>
      <c r="L33" s="23"/>
    </row>
    <row r="34" spans="1:14" s="17" customFormat="1" ht="20.100000000000001" customHeight="1" x14ac:dyDescent="0.2">
      <c r="A34" s="72"/>
      <c r="B34" s="11" t="s">
        <v>8</v>
      </c>
      <c r="C34" s="12">
        <v>12</v>
      </c>
      <c r="D34" s="38">
        <v>641</v>
      </c>
      <c r="E34" s="38">
        <v>3332</v>
      </c>
      <c r="F34" s="38">
        <v>5899</v>
      </c>
      <c r="G34" s="38">
        <v>5988</v>
      </c>
      <c r="H34" s="38">
        <v>6520</v>
      </c>
      <c r="I34" s="38">
        <v>11523</v>
      </c>
      <c r="J34" s="38">
        <v>33915</v>
      </c>
      <c r="K34" s="49">
        <f>J34/'ABS Estimated Population'!C8</f>
        <v>0.14616077469735692</v>
      </c>
      <c r="L34" s="23"/>
    </row>
    <row r="35" spans="1:14" s="17" customFormat="1" ht="20.100000000000001" customHeight="1" x14ac:dyDescent="0.2">
      <c r="A35" s="72"/>
      <c r="B35" s="11" t="s">
        <v>9</v>
      </c>
      <c r="C35" s="12">
        <v>3</v>
      </c>
      <c r="D35" s="38">
        <v>159</v>
      </c>
      <c r="E35" s="38">
        <v>1106</v>
      </c>
      <c r="F35" s="38">
        <v>1882</v>
      </c>
      <c r="G35" s="38">
        <v>1732</v>
      </c>
      <c r="H35" s="38">
        <v>1561</v>
      </c>
      <c r="I35" s="38">
        <v>1661</v>
      </c>
      <c r="J35" s="38">
        <v>8104</v>
      </c>
      <c r="K35" s="49">
        <f>J35/'ABS Estimated Population'!C9</f>
        <v>8.1517693684994064E-2</v>
      </c>
      <c r="L35" s="23"/>
    </row>
    <row r="36" spans="1:14" s="17" customFormat="1" ht="20.100000000000001" customHeight="1" x14ac:dyDescent="0.2">
      <c r="A36" s="72"/>
      <c r="B36" s="11" t="s">
        <v>10</v>
      </c>
      <c r="C36" s="12">
        <v>21</v>
      </c>
      <c r="D36" s="38">
        <v>888</v>
      </c>
      <c r="E36" s="38">
        <v>4650</v>
      </c>
      <c r="F36" s="38">
        <v>6994</v>
      </c>
      <c r="G36" s="38">
        <v>6316</v>
      </c>
      <c r="H36" s="38">
        <v>4959</v>
      </c>
      <c r="I36" s="38">
        <v>6456</v>
      </c>
      <c r="J36" s="38">
        <v>30284</v>
      </c>
      <c r="K36" s="49">
        <f>J36/'ABS Estimated Population'!C10</f>
        <v>0.16375926026063917</v>
      </c>
      <c r="L36" s="23"/>
    </row>
    <row r="37" spans="1:14" s="17" customFormat="1" ht="20.100000000000001" customHeight="1" x14ac:dyDescent="0.2">
      <c r="A37" s="67" t="s">
        <v>18</v>
      </c>
      <c r="B37" s="68"/>
      <c r="C37" s="45">
        <f>SUM(C29:C36)</f>
        <v>2857</v>
      </c>
      <c r="D37" s="45">
        <f t="shared" ref="D37:J37" si="1">SUM(D29:D36)</f>
        <v>27444</v>
      </c>
      <c r="E37" s="45">
        <f t="shared" si="1"/>
        <v>157082</v>
      </c>
      <c r="F37" s="45">
        <f t="shared" si="1"/>
        <v>248684</v>
      </c>
      <c r="G37" s="45">
        <f t="shared" si="1"/>
        <v>249961</v>
      </c>
      <c r="H37" s="45">
        <f t="shared" si="1"/>
        <v>241868</v>
      </c>
      <c r="I37" s="45">
        <f t="shared" si="1"/>
        <v>387956</v>
      </c>
      <c r="J37" s="45">
        <f t="shared" si="1"/>
        <v>1315852</v>
      </c>
      <c r="K37" s="43">
        <f>J37/'ABS Estimated Population'!C11</f>
        <v>0.12414412527513376</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48</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&amp;KFF000031/05/2025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D1F4-79C7-4FF2-835D-A5DD967B23BB}">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c r="D3" s="39"/>
      <c r="E3" s="13">
        <f>IF(C3=0,0,(C3-'MAY 25'!C3)/'MAY 25'!C3)</f>
        <v>0</v>
      </c>
      <c r="F3" s="22"/>
    </row>
    <row r="4" spans="1:11" s="17" customFormat="1" ht="20.100000000000001" customHeight="1" x14ac:dyDescent="0.2">
      <c r="A4" s="66"/>
      <c r="B4" s="11" t="s">
        <v>4</v>
      </c>
      <c r="C4" s="46"/>
      <c r="D4" s="39"/>
      <c r="E4" s="13">
        <f>IF(C4=0,0,(C4-'MAY 25'!C4)/'MAY 25'!C4)</f>
        <v>0</v>
      </c>
      <c r="F4" s="22"/>
    </row>
    <row r="5" spans="1:11" s="17" customFormat="1" ht="20.100000000000001" customHeight="1" x14ac:dyDescent="0.2">
      <c r="A5" s="66"/>
      <c r="B5" s="11" t="s">
        <v>5</v>
      </c>
      <c r="C5" s="46"/>
      <c r="D5" s="39"/>
      <c r="E5" s="13">
        <f>IF(C5=0,0,(C5-'MAY 25'!C5)/'MAY 25'!C5)</f>
        <v>0</v>
      </c>
      <c r="F5" s="22"/>
    </row>
    <row r="6" spans="1:11" s="17" customFormat="1" ht="20.100000000000001" customHeight="1" x14ac:dyDescent="0.2">
      <c r="A6" s="66"/>
      <c r="B6" s="11" t="s">
        <v>6</v>
      </c>
      <c r="C6" s="46"/>
      <c r="D6" s="39"/>
      <c r="E6" s="13">
        <f>IF(C6=0,0,(C6-'MAY 25'!C6)/'MAY 25'!C6)</f>
        <v>0</v>
      </c>
      <c r="F6" s="22"/>
    </row>
    <row r="7" spans="1:11" s="17" customFormat="1" ht="20.100000000000001" customHeight="1" x14ac:dyDescent="0.2">
      <c r="A7" s="66"/>
      <c r="B7" s="11" t="s">
        <v>7</v>
      </c>
      <c r="C7" s="46"/>
      <c r="D7" s="39"/>
      <c r="E7" s="13">
        <f>IF(C7=0,0,(C7-'MAY 25'!C7)/'MAY 25'!C7)</f>
        <v>0</v>
      </c>
      <c r="F7" s="22"/>
    </row>
    <row r="8" spans="1:11" s="17" customFormat="1" ht="20.100000000000001" customHeight="1" x14ac:dyDescent="0.2">
      <c r="A8" s="66"/>
      <c r="B8" s="11" t="s">
        <v>8</v>
      </c>
      <c r="C8" s="46"/>
      <c r="D8" s="39"/>
      <c r="E8" s="13">
        <f>IF(C8=0,0,(C8-'MAY 25'!C8)/'MAY 25'!C8)</f>
        <v>0</v>
      </c>
      <c r="F8" s="22"/>
    </row>
    <row r="9" spans="1:11" s="17" customFormat="1" ht="20.100000000000001" customHeight="1" x14ac:dyDescent="0.2">
      <c r="A9" s="66"/>
      <c r="B9" s="11" t="s">
        <v>9</v>
      </c>
      <c r="C9" s="46"/>
      <c r="D9" s="39"/>
      <c r="E9" s="13">
        <f>IF(C9=0,0,(C9-'MAY 25'!C9)/'MAY 25'!C9)</f>
        <v>0</v>
      </c>
      <c r="F9" s="22"/>
    </row>
    <row r="10" spans="1:11" s="17" customFormat="1" ht="20.100000000000001" customHeight="1" x14ac:dyDescent="0.2">
      <c r="A10" s="66"/>
      <c r="B10" s="11" t="s">
        <v>10</v>
      </c>
      <c r="C10"/>
      <c r="D10" s="39"/>
      <c r="E10" s="13">
        <f>IF(C10=0,0,(C10-'MAY 25'!C10)/'MAY 25'!C10)</f>
        <v>0</v>
      </c>
      <c r="F10" s="22"/>
    </row>
    <row r="11" spans="1:11" s="8" customFormat="1" ht="20.100000000000001" customHeight="1" x14ac:dyDescent="0.2">
      <c r="A11" s="67" t="s">
        <v>18</v>
      </c>
      <c r="B11" s="68"/>
      <c r="C11" s="45">
        <f>SUM(C3:C10)</f>
        <v>0</v>
      </c>
      <c r="D11" s="14">
        <f>SUM(D3:D10)</f>
        <v>0</v>
      </c>
      <c r="E11" s="15">
        <f>IF(C11=0,0,(C11-'MAY 25'!C11)/'MAY 25'!C11)</f>
        <v>0</v>
      </c>
      <c r="F11" s="16"/>
      <c r="I11" s="17" t="s">
        <v>42</v>
      </c>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38"/>
      <c r="D16" s="38"/>
      <c r="E16" s="38"/>
      <c r="F16" s="38"/>
      <c r="G16" s="38"/>
      <c r="H16" s="38"/>
      <c r="I16" s="38"/>
      <c r="J16" s="47"/>
      <c r="K16" s="49">
        <f>J16/'ABS Estimated Population'!D3</f>
        <v>0</v>
      </c>
    </row>
    <row r="17" spans="1:12" s="17" customFormat="1" ht="20.100000000000001" customHeight="1" x14ac:dyDescent="0.2">
      <c r="A17" s="66"/>
      <c r="B17" s="11" t="s">
        <v>4</v>
      </c>
      <c r="C17" s="38"/>
      <c r="D17" s="38"/>
      <c r="E17" s="38"/>
      <c r="F17" s="38"/>
      <c r="G17" s="38"/>
      <c r="H17" s="38"/>
      <c r="I17" s="38"/>
      <c r="J17" s="47"/>
      <c r="K17" s="49">
        <f>J17/'ABS Estimated Population'!D4</f>
        <v>0</v>
      </c>
    </row>
    <row r="18" spans="1:12" s="17" customFormat="1" ht="20.100000000000001" customHeight="1" x14ac:dyDescent="0.2">
      <c r="A18" s="66"/>
      <c r="B18" s="11" t="s">
        <v>5</v>
      </c>
      <c r="C18" s="38"/>
      <c r="D18" s="38"/>
      <c r="E18" s="38"/>
      <c r="F18" s="38"/>
      <c r="G18" s="38"/>
      <c r="H18" s="38"/>
      <c r="I18" s="38"/>
      <c r="J18" s="47"/>
      <c r="K18" s="49">
        <f>J18/'ABS Estimated Population'!D5</f>
        <v>0</v>
      </c>
    </row>
    <row r="19" spans="1:12" s="17" customFormat="1" ht="20.100000000000001" customHeight="1" x14ac:dyDescent="0.2">
      <c r="A19" s="66"/>
      <c r="B19" s="11" t="s">
        <v>6</v>
      </c>
      <c r="C19" s="38"/>
      <c r="D19" s="38"/>
      <c r="E19" s="38"/>
      <c r="F19" s="38"/>
      <c r="G19" s="38"/>
      <c r="H19" s="38"/>
      <c r="I19" s="38"/>
      <c r="J19" s="47"/>
      <c r="K19" s="49">
        <f>J19/'ABS Estimated Population'!D6</f>
        <v>0</v>
      </c>
    </row>
    <row r="20" spans="1:12" s="17" customFormat="1" ht="20.100000000000001" customHeight="1" x14ac:dyDescent="0.2">
      <c r="A20" s="66"/>
      <c r="B20" s="11" t="s">
        <v>7</v>
      </c>
      <c r="C20" s="38"/>
      <c r="D20" s="38"/>
      <c r="E20" s="38"/>
      <c r="F20" s="38"/>
      <c r="G20" s="38"/>
      <c r="H20" s="38"/>
      <c r="I20" s="38"/>
      <c r="J20" s="47"/>
      <c r="K20" s="49">
        <f>J20/'ABS Estimated Population'!D7</f>
        <v>0</v>
      </c>
    </row>
    <row r="21" spans="1:12" s="17" customFormat="1" ht="20.100000000000001" customHeight="1" x14ac:dyDescent="0.2">
      <c r="A21" s="66"/>
      <c r="B21" s="11" t="s">
        <v>8</v>
      </c>
      <c r="C21" s="38"/>
      <c r="D21" s="38"/>
      <c r="E21" s="38"/>
      <c r="F21" s="38"/>
      <c r="G21" s="38"/>
      <c r="H21" s="38"/>
      <c r="I21" s="38"/>
      <c r="J21" s="47"/>
      <c r="K21" s="49">
        <f>J21/'ABS Estimated Population'!D8</f>
        <v>0</v>
      </c>
    </row>
    <row r="22" spans="1:12" s="17" customFormat="1" ht="20.100000000000001" customHeight="1" x14ac:dyDescent="0.2">
      <c r="A22" s="66"/>
      <c r="B22" s="11" t="s">
        <v>9</v>
      </c>
      <c r="C22" s="38"/>
      <c r="D22" s="38"/>
      <c r="E22" s="38"/>
      <c r="F22" s="38"/>
      <c r="G22" s="38"/>
      <c r="H22" s="38"/>
      <c r="I22" s="38"/>
      <c r="J22" s="47"/>
      <c r="K22" s="49">
        <f>J22/'ABS Estimated Population'!D9</f>
        <v>0</v>
      </c>
    </row>
    <row r="23" spans="1:12" s="17" customFormat="1" ht="20.100000000000001" customHeight="1" x14ac:dyDescent="0.2">
      <c r="A23" s="66"/>
      <c r="B23" s="11" t="s">
        <v>10</v>
      </c>
      <c r="C23" s="38"/>
      <c r="D23" s="38"/>
      <c r="E23" s="38"/>
      <c r="F23" s="38"/>
      <c r="G23" s="38"/>
      <c r="H23" s="38"/>
      <c r="I23" s="38"/>
      <c r="J23" s="47"/>
      <c r="K23" s="49">
        <f>J23/'ABS Estimated Population'!D10</f>
        <v>0</v>
      </c>
    </row>
    <row r="24" spans="1:12" s="17" customFormat="1" ht="20.100000000000001" customHeight="1" x14ac:dyDescent="0.2">
      <c r="A24" s="67" t="s">
        <v>18</v>
      </c>
      <c r="B24" s="68"/>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12"/>
      <c r="D29" s="38"/>
      <c r="E29" s="38"/>
      <c r="F29" s="38"/>
      <c r="G29" s="38"/>
      <c r="H29" s="38"/>
      <c r="I29" s="38"/>
      <c r="J29" s="38"/>
      <c r="K29" s="49">
        <f>J29/'ABS Estimated Population'!C3</f>
        <v>0</v>
      </c>
      <c r="L29" s="23"/>
    </row>
    <row r="30" spans="1:12" s="17" customFormat="1" ht="20.100000000000001" customHeight="1" x14ac:dyDescent="0.2">
      <c r="A30" s="72"/>
      <c r="B30" s="11" t="s">
        <v>4</v>
      </c>
      <c r="C30" s="12"/>
      <c r="D30" s="38"/>
      <c r="E30" s="38"/>
      <c r="F30" s="38"/>
      <c r="G30" s="38"/>
      <c r="H30" s="38"/>
      <c r="I30" s="38"/>
      <c r="J30" s="38"/>
      <c r="K30" s="49">
        <f>J30/'ABS Estimated Population'!C4</f>
        <v>0</v>
      </c>
      <c r="L30" s="23"/>
    </row>
    <row r="31" spans="1:12" s="17" customFormat="1" ht="20.100000000000001" customHeight="1" x14ac:dyDescent="0.2">
      <c r="A31" s="72"/>
      <c r="B31" s="11" t="s">
        <v>5</v>
      </c>
      <c r="C31" s="12"/>
      <c r="D31" s="38"/>
      <c r="E31" s="38"/>
      <c r="F31" s="38"/>
      <c r="G31" s="38"/>
      <c r="H31" s="38"/>
      <c r="I31" s="38"/>
      <c r="J31" s="38"/>
      <c r="K31" s="49">
        <f>J31/'ABS Estimated Population'!C5</f>
        <v>0</v>
      </c>
      <c r="L31" s="23"/>
    </row>
    <row r="32" spans="1:12" s="17" customFormat="1" ht="20.100000000000001" customHeight="1" x14ac:dyDescent="0.2">
      <c r="A32" s="72"/>
      <c r="B32" s="11" t="s">
        <v>6</v>
      </c>
      <c r="C32" s="12"/>
      <c r="D32" s="38"/>
      <c r="E32" s="38"/>
      <c r="F32" s="38"/>
      <c r="G32" s="38"/>
      <c r="H32" s="38"/>
      <c r="I32" s="38"/>
      <c r="J32" s="38"/>
      <c r="K32" s="49">
        <f>J32/'ABS Estimated Population'!C6</f>
        <v>0</v>
      </c>
      <c r="L32" s="23"/>
    </row>
    <row r="33" spans="1:14" s="17" customFormat="1" ht="20.100000000000001" customHeight="1" x14ac:dyDescent="0.2">
      <c r="A33" s="72"/>
      <c r="B33" s="11" t="s">
        <v>7</v>
      </c>
      <c r="C33" s="12"/>
      <c r="D33" s="38"/>
      <c r="E33" s="38"/>
      <c r="F33" s="38"/>
      <c r="G33" s="38"/>
      <c r="H33" s="38"/>
      <c r="I33" s="38"/>
      <c r="J33" s="38"/>
      <c r="K33" s="49">
        <f>J33/'ABS Estimated Population'!C7</f>
        <v>0</v>
      </c>
      <c r="L33" s="23"/>
    </row>
    <row r="34" spans="1:14" s="17" customFormat="1" ht="20.100000000000001" customHeight="1" x14ac:dyDescent="0.2">
      <c r="A34" s="72"/>
      <c r="B34" s="11" t="s">
        <v>8</v>
      </c>
      <c r="C34" s="12"/>
      <c r="D34" s="38"/>
      <c r="E34" s="38"/>
      <c r="F34" s="38"/>
      <c r="G34" s="38"/>
      <c r="H34" s="38"/>
      <c r="I34" s="38"/>
      <c r="J34" s="38"/>
      <c r="K34" s="49">
        <f>J34/'ABS Estimated Population'!C8</f>
        <v>0</v>
      </c>
      <c r="L34" s="23"/>
    </row>
    <row r="35" spans="1:14" s="17" customFormat="1" ht="20.100000000000001" customHeight="1" x14ac:dyDescent="0.2">
      <c r="A35" s="72"/>
      <c r="B35" s="11" t="s">
        <v>9</v>
      </c>
      <c r="C35" s="12"/>
      <c r="D35" s="38"/>
      <c r="E35" s="38"/>
      <c r="F35" s="38"/>
      <c r="G35" s="38"/>
      <c r="H35" s="38"/>
      <c r="I35" s="38"/>
      <c r="J35" s="38"/>
      <c r="K35" s="49">
        <f>J35/'ABS Estimated Population'!C9</f>
        <v>0</v>
      </c>
      <c r="L35" s="23"/>
    </row>
    <row r="36" spans="1:14" s="17" customFormat="1" ht="20.100000000000001" customHeight="1" x14ac:dyDescent="0.2">
      <c r="A36" s="72"/>
      <c r="B36" s="11" t="s">
        <v>10</v>
      </c>
      <c r="C36" s="12"/>
      <c r="D36" s="38"/>
      <c r="E36" s="38"/>
      <c r="F36" s="38"/>
      <c r="G36" s="38"/>
      <c r="H36" s="38"/>
      <c r="I36" s="38"/>
      <c r="J36" s="38"/>
      <c r="K36" s="49">
        <f>J36/'ABS Estimated Population'!C10</f>
        <v>0</v>
      </c>
      <c r="L36" s="23"/>
    </row>
    <row r="37" spans="1:14" s="17" customFormat="1" ht="20.100000000000001" customHeight="1" x14ac:dyDescent="0.2">
      <c r="A37" s="67" t="s">
        <v>18</v>
      </c>
      <c r="B37" s="68"/>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43</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&amp;KFF000030/06/2025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9151-EDAF-45EB-9F73-F351BB9959A6}">
  <sheetPr>
    <pageSetUpPr fitToPage="1"/>
  </sheetPr>
  <dimension ref="A1:N47"/>
  <sheetViews>
    <sheetView showRuler="0" view="pageLayout" zoomScaleNormal="100" workbookViewId="0">
      <selection activeCell="A39" sqref="A39:K39"/>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c r="D3" s="39"/>
      <c r="E3" s="13">
        <f>IF(C3=0,0,(C3-'JUN 25'!C3)/'JUN 25'!C3)</f>
        <v>0</v>
      </c>
      <c r="F3" s="22"/>
    </row>
    <row r="4" spans="1:11" s="17" customFormat="1" ht="20.100000000000001" customHeight="1" x14ac:dyDescent="0.2">
      <c r="A4" s="66"/>
      <c r="B4" s="11" t="s">
        <v>4</v>
      </c>
      <c r="C4" s="46"/>
      <c r="D4" s="39"/>
      <c r="E4" s="13">
        <f>IF(C4=0,0,(C4-'JUN 25'!C4)/'JUN 25'!C4)</f>
        <v>0</v>
      </c>
      <c r="F4" s="22"/>
    </row>
    <row r="5" spans="1:11" s="17" customFormat="1" ht="20.100000000000001" customHeight="1" x14ac:dyDescent="0.2">
      <c r="A5" s="66"/>
      <c r="B5" s="11" t="s">
        <v>5</v>
      </c>
      <c r="C5" s="46"/>
      <c r="D5" s="39"/>
      <c r="E5" s="13">
        <f>IF(C5=0,0,(C5-'JUN 25'!C5)/'JUN 25'!C5)</f>
        <v>0</v>
      </c>
      <c r="F5" s="22"/>
    </row>
    <row r="6" spans="1:11" s="17" customFormat="1" ht="20.100000000000001" customHeight="1" x14ac:dyDescent="0.2">
      <c r="A6" s="66"/>
      <c r="B6" s="11" t="s">
        <v>6</v>
      </c>
      <c r="C6" s="46"/>
      <c r="D6" s="39"/>
      <c r="E6" s="13">
        <f>IF(C6=0,0,(C6-'JUN 25'!C6)/'JUN 25'!C6)</f>
        <v>0</v>
      </c>
      <c r="F6" s="22"/>
    </row>
    <row r="7" spans="1:11" s="17" customFormat="1" ht="20.100000000000001" customHeight="1" x14ac:dyDescent="0.2">
      <c r="A7" s="66"/>
      <c r="B7" s="11" t="s">
        <v>7</v>
      </c>
      <c r="C7" s="46"/>
      <c r="D7" s="39"/>
      <c r="E7" s="13">
        <f>IF(C7=0,0,(C7-'JUN 25'!C7)/'JUN 25'!C7)</f>
        <v>0</v>
      </c>
      <c r="F7" s="22"/>
    </row>
    <row r="8" spans="1:11" s="17" customFormat="1" ht="20.100000000000001" customHeight="1" x14ac:dyDescent="0.2">
      <c r="A8" s="66"/>
      <c r="B8" s="11" t="s">
        <v>8</v>
      </c>
      <c r="C8" s="46"/>
      <c r="D8" s="39"/>
      <c r="E8" s="13">
        <f>IF(C8=0,0,(C8-'JUN 25'!C8)/'JUN 25'!C8)</f>
        <v>0</v>
      </c>
      <c r="F8" s="22"/>
    </row>
    <row r="9" spans="1:11" s="17" customFormat="1" ht="20.100000000000001" customHeight="1" x14ac:dyDescent="0.2">
      <c r="A9" s="66"/>
      <c r="B9" s="11" t="s">
        <v>9</v>
      </c>
      <c r="C9" s="46"/>
      <c r="D9" s="39"/>
      <c r="E9" s="13">
        <f>IF(C9=0,0,(C9-'JUN 25'!C9)/'JUN 25'!C9)</f>
        <v>0</v>
      </c>
      <c r="F9" s="22"/>
    </row>
    <row r="10" spans="1:11" s="17" customFormat="1" ht="20.100000000000001" customHeight="1" x14ac:dyDescent="0.2">
      <c r="A10" s="66"/>
      <c r="B10" s="11" t="s">
        <v>10</v>
      </c>
      <c r="C10"/>
      <c r="D10" s="39"/>
      <c r="E10" s="13">
        <f>IF(C10=0,0,(C10-'JUN 25'!C10)/'JUN 25'!C10)</f>
        <v>0</v>
      </c>
      <c r="F10" s="22"/>
    </row>
    <row r="11" spans="1:11" s="8" customFormat="1" ht="20.100000000000001" customHeight="1" x14ac:dyDescent="0.2">
      <c r="A11" s="67" t="s">
        <v>18</v>
      </c>
      <c r="B11" s="68"/>
      <c r="C11" s="45">
        <f>SUM(C3:C10)</f>
        <v>0</v>
      </c>
      <c r="D11" s="14">
        <f>SUM(D3:D10)</f>
        <v>0</v>
      </c>
      <c r="E11" s="15">
        <f>IF(C11=0,0,(C11-'JUN 25'!C11)/'JUN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38"/>
      <c r="D16" s="38"/>
      <c r="E16" s="38"/>
      <c r="F16" s="38"/>
      <c r="G16" s="38"/>
      <c r="H16" s="38"/>
      <c r="I16" s="38"/>
      <c r="J16" s="47"/>
      <c r="K16" s="49">
        <f>J16/'ABS Estimated Population'!D3</f>
        <v>0</v>
      </c>
    </row>
    <row r="17" spans="1:12" s="17" customFormat="1" ht="20.100000000000001" customHeight="1" x14ac:dyDescent="0.2">
      <c r="A17" s="66"/>
      <c r="B17" s="11" t="s">
        <v>4</v>
      </c>
      <c r="C17" s="38"/>
      <c r="D17" s="38"/>
      <c r="E17" s="38"/>
      <c r="F17" s="38"/>
      <c r="G17" s="38"/>
      <c r="H17" s="38"/>
      <c r="I17" s="38"/>
      <c r="J17" s="47"/>
      <c r="K17" s="49">
        <f>J17/'ABS Estimated Population'!D4</f>
        <v>0</v>
      </c>
    </row>
    <row r="18" spans="1:12" s="17" customFormat="1" ht="20.100000000000001" customHeight="1" x14ac:dyDescent="0.2">
      <c r="A18" s="66"/>
      <c r="B18" s="11" t="s">
        <v>5</v>
      </c>
      <c r="C18" s="38"/>
      <c r="D18" s="38"/>
      <c r="E18" s="38"/>
      <c r="F18" s="38"/>
      <c r="G18" s="38"/>
      <c r="H18" s="38"/>
      <c r="I18" s="38"/>
      <c r="J18" s="47"/>
      <c r="K18" s="49">
        <f>J18/'ABS Estimated Population'!D5</f>
        <v>0</v>
      </c>
    </row>
    <row r="19" spans="1:12" s="17" customFormat="1" ht="20.100000000000001" customHeight="1" x14ac:dyDescent="0.2">
      <c r="A19" s="66"/>
      <c r="B19" s="11" t="s">
        <v>6</v>
      </c>
      <c r="C19" s="38"/>
      <c r="D19" s="38"/>
      <c r="E19" s="38"/>
      <c r="F19" s="38"/>
      <c r="G19" s="38"/>
      <c r="H19" s="38"/>
      <c r="I19" s="38"/>
      <c r="J19" s="47"/>
      <c r="K19" s="49">
        <f>J19/'ABS Estimated Population'!D6</f>
        <v>0</v>
      </c>
    </row>
    <row r="20" spans="1:12" s="17" customFormat="1" ht="20.100000000000001" customHeight="1" x14ac:dyDescent="0.2">
      <c r="A20" s="66"/>
      <c r="B20" s="11" t="s">
        <v>7</v>
      </c>
      <c r="C20" s="38"/>
      <c r="D20" s="38"/>
      <c r="E20" s="38"/>
      <c r="F20" s="38"/>
      <c r="G20" s="38"/>
      <c r="H20" s="38"/>
      <c r="I20" s="38"/>
      <c r="J20" s="47"/>
      <c r="K20" s="49">
        <f>J20/'ABS Estimated Population'!D7</f>
        <v>0</v>
      </c>
    </row>
    <row r="21" spans="1:12" s="17" customFormat="1" ht="20.100000000000001" customHeight="1" x14ac:dyDescent="0.2">
      <c r="A21" s="66"/>
      <c r="B21" s="11" t="s">
        <v>8</v>
      </c>
      <c r="C21" s="38"/>
      <c r="D21" s="38"/>
      <c r="E21" s="38"/>
      <c r="F21" s="38"/>
      <c r="G21" s="38"/>
      <c r="H21" s="38"/>
      <c r="I21" s="38"/>
      <c r="J21" s="47"/>
      <c r="K21" s="49">
        <f>J21/'ABS Estimated Population'!D8</f>
        <v>0</v>
      </c>
    </row>
    <row r="22" spans="1:12" s="17" customFormat="1" ht="20.100000000000001" customHeight="1" x14ac:dyDescent="0.2">
      <c r="A22" s="66"/>
      <c r="B22" s="11" t="s">
        <v>9</v>
      </c>
      <c r="C22" s="38"/>
      <c r="D22" s="38"/>
      <c r="E22" s="38"/>
      <c r="F22" s="38"/>
      <c r="G22" s="38"/>
      <c r="H22" s="38"/>
      <c r="I22" s="38"/>
      <c r="J22" s="47"/>
      <c r="K22" s="49">
        <f>J22/'ABS Estimated Population'!D9</f>
        <v>0</v>
      </c>
    </row>
    <row r="23" spans="1:12" s="17" customFormat="1" ht="20.100000000000001" customHeight="1" x14ac:dyDescent="0.2">
      <c r="A23" s="66"/>
      <c r="B23" s="11" t="s">
        <v>10</v>
      </c>
      <c r="C23" s="38"/>
      <c r="D23" s="38"/>
      <c r="E23" s="38"/>
      <c r="F23" s="38"/>
      <c r="G23" s="38"/>
      <c r="H23" s="38"/>
      <c r="I23" s="38"/>
      <c r="J23" s="47"/>
      <c r="K23" s="49">
        <f>J23/'ABS Estimated Population'!D10</f>
        <v>0</v>
      </c>
    </row>
    <row r="24" spans="1:12" s="17" customFormat="1" ht="20.100000000000001" customHeight="1" x14ac:dyDescent="0.2">
      <c r="A24" s="67" t="s">
        <v>18</v>
      </c>
      <c r="B24" s="68"/>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12"/>
      <c r="D29" s="38"/>
      <c r="E29" s="38"/>
      <c r="F29" s="38"/>
      <c r="G29" s="38"/>
      <c r="H29" s="38"/>
      <c r="I29" s="38"/>
      <c r="J29" s="38"/>
      <c r="K29" s="49">
        <f>J29/'ABS Estimated Population'!C3</f>
        <v>0</v>
      </c>
      <c r="L29" s="23"/>
    </row>
    <row r="30" spans="1:12" s="17" customFormat="1" ht="20.100000000000001" customHeight="1" x14ac:dyDescent="0.2">
      <c r="A30" s="72"/>
      <c r="B30" s="11" t="s">
        <v>4</v>
      </c>
      <c r="C30" s="12"/>
      <c r="D30" s="38"/>
      <c r="E30" s="38"/>
      <c r="F30" s="38"/>
      <c r="G30" s="38"/>
      <c r="H30" s="38"/>
      <c r="I30" s="38"/>
      <c r="J30" s="38"/>
      <c r="K30" s="49">
        <f>J30/'ABS Estimated Population'!C4</f>
        <v>0</v>
      </c>
      <c r="L30" s="23"/>
    </row>
    <row r="31" spans="1:12" s="17" customFormat="1" ht="20.100000000000001" customHeight="1" x14ac:dyDescent="0.2">
      <c r="A31" s="72"/>
      <c r="B31" s="11" t="s">
        <v>5</v>
      </c>
      <c r="C31" s="12"/>
      <c r="D31" s="38"/>
      <c r="E31" s="38"/>
      <c r="F31" s="38"/>
      <c r="G31" s="38"/>
      <c r="H31" s="38"/>
      <c r="I31" s="38"/>
      <c r="J31" s="38"/>
      <c r="K31" s="49">
        <f>J31/'ABS Estimated Population'!C5</f>
        <v>0</v>
      </c>
      <c r="L31" s="23"/>
    </row>
    <row r="32" spans="1:12" s="17" customFormat="1" ht="20.100000000000001" customHeight="1" x14ac:dyDescent="0.2">
      <c r="A32" s="72"/>
      <c r="B32" s="11" t="s">
        <v>6</v>
      </c>
      <c r="C32" s="12"/>
      <c r="D32" s="38"/>
      <c r="E32" s="38"/>
      <c r="F32" s="38"/>
      <c r="G32" s="38"/>
      <c r="H32" s="38"/>
      <c r="I32" s="38"/>
      <c r="J32" s="38"/>
      <c r="K32" s="49">
        <f>J32/'ABS Estimated Population'!C6</f>
        <v>0</v>
      </c>
      <c r="L32" s="23"/>
    </row>
    <row r="33" spans="1:14" s="17" customFormat="1" ht="20.100000000000001" customHeight="1" x14ac:dyDescent="0.2">
      <c r="A33" s="72"/>
      <c r="B33" s="11" t="s">
        <v>7</v>
      </c>
      <c r="C33" s="12"/>
      <c r="D33" s="38"/>
      <c r="E33" s="38"/>
      <c r="F33" s="38"/>
      <c r="G33" s="38"/>
      <c r="H33" s="38"/>
      <c r="I33" s="38"/>
      <c r="J33" s="38"/>
      <c r="K33" s="49">
        <f>J33/'ABS Estimated Population'!C7</f>
        <v>0</v>
      </c>
      <c r="L33" s="23"/>
    </row>
    <row r="34" spans="1:14" s="17" customFormat="1" ht="20.100000000000001" customHeight="1" x14ac:dyDescent="0.2">
      <c r="A34" s="72"/>
      <c r="B34" s="11" t="s">
        <v>8</v>
      </c>
      <c r="C34" s="12"/>
      <c r="D34" s="38"/>
      <c r="E34" s="38"/>
      <c r="F34" s="38"/>
      <c r="G34" s="38"/>
      <c r="H34" s="38"/>
      <c r="I34" s="38"/>
      <c r="J34" s="38"/>
      <c r="K34" s="49">
        <f>J34/'ABS Estimated Population'!C8</f>
        <v>0</v>
      </c>
      <c r="L34" s="23"/>
    </row>
    <row r="35" spans="1:14" s="17" customFormat="1" ht="20.100000000000001" customHeight="1" x14ac:dyDescent="0.2">
      <c r="A35" s="72"/>
      <c r="B35" s="11" t="s">
        <v>9</v>
      </c>
      <c r="C35" s="12"/>
      <c r="D35" s="38"/>
      <c r="E35" s="38"/>
      <c r="F35" s="38"/>
      <c r="G35" s="38"/>
      <c r="H35" s="38"/>
      <c r="I35" s="38"/>
      <c r="J35" s="38"/>
      <c r="K35" s="49">
        <f>J35/'ABS Estimated Population'!C9</f>
        <v>0</v>
      </c>
      <c r="L35" s="23"/>
    </row>
    <row r="36" spans="1:14" s="17" customFormat="1" ht="20.100000000000001" customHeight="1" x14ac:dyDescent="0.2">
      <c r="A36" s="72"/>
      <c r="B36" s="11" t="s">
        <v>10</v>
      </c>
      <c r="C36" s="12"/>
      <c r="D36" s="38"/>
      <c r="E36" s="38"/>
      <c r="F36" s="38"/>
      <c r="G36" s="38"/>
      <c r="H36" s="38"/>
      <c r="I36" s="38"/>
      <c r="J36" s="38"/>
      <c r="K36" s="49">
        <f>J36/'ABS Estimated Population'!C10</f>
        <v>0</v>
      </c>
      <c r="L36" s="23"/>
    </row>
    <row r="37" spans="1:14" s="17" customFormat="1" ht="20.100000000000001" customHeight="1" x14ac:dyDescent="0.2">
      <c r="A37" s="67" t="s">
        <v>18</v>
      </c>
      <c r="B37" s="68"/>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43</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&amp;14 &amp;KFF000031/07/2025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ABA29-F5B3-4758-A465-57C06E9A2290}">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c r="D3" s="39"/>
      <c r="E3" s="13">
        <f>IF(C3=0,0,(C3-'JUL 25'!C3)/'JUL 25'!C3)</f>
        <v>0</v>
      </c>
      <c r="F3" s="22"/>
    </row>
    <row r="4" spans="1:11" s="17" customFormat="1" ht="20.100000000000001" customHeight="1" x14ac:dyDescent="0.2">
      <c r="A4" s="66"/>
      <c r="B4" s="11" t="s">
        <v>4</v>
      </c>
      <c r="C4" s="46"/>
      <c r="D4" s="39"/>
      <c r="E4" s="13">
        <f>IF(C4=0,0,(C4-'JUL 25'!C4)/'JUL 25'!C4)</f>
        <v>0</v>
      </c>
      <c r="F4" s="22"/>
    </row>
    <row r="5" spans="1:11" s="17" customFormat="1" ht="20.100000000000001" customHeight="1" x14ac:dyDescent="0.2">
      <c r="A5" s="66"/>
      <c r="B5" s="11" t="s">
        <v>5</v>
      </c>
      <c r="C5" s="46"/>
      <c r="D5" s="39"/>
      <c r="E5" s="13">
        <f>IF(C5=0,0,(C5-'JUL 25'!C5)/'JUL 25'!C5)</f>
        <v>0</v>
      </c>
      <c r="F5" s="22"/>
    </row>
    <row r="6" spans="1:11" s="17" customFormat="1" ht="20.100000000000001" customHeight="1" x14ac:dyDescent="0.2">
      <c r="A6" s="66"/>
      <c r="B6" s="11" t="s">
        <v>6</v>
      </c>
      <c r="C6" s="46"/>
      <c r="D6" s="39"/>
      <c r="E6" s="13">
        <f>IF(C6=0,0,(C6-'JUL 25'!C6)/'JUL 25'!C6)</f>
        <v>0</v>
      </c>
      <c r="F6" s="22"/>
    </row>
    <row r="7" spans="1:11" s="17" customFormat="1" ht="20.100000000000001" customHeight="1" x14ac:dyDescent="0.2">
      <c r="A7" s="66"/>
      <c r="B7" s="11" t="s">
        <v>7</v>
      </c>
      <c r="C7" s="46"/>
      <c r="D7" s="39"/>
      <c r="E7" s="13">
        <f>IF(C7=0,0,(C7-'JUL 25'!C7)/'JUL 25'!C7)</f>
        <v>0</v>
      </c>
      <c r="F7" s="22"/>
    </row>
    <row r="8" spans="1:11" s="17" customFormat="1" ht="20.100000000000001" customHeight="1" x14ac:dyDescent="0.2">
      <c r="A8" s="66"/>
      <c r="B8" s="11" t="s">
        <v>8</v>
      </c>
      <c r="C8" s="46"/>
      <c r="D8" s="39"/>
      <c r="E8" s="13">
        <f>IF(C8=0,0,(C8-'JUL 25'!C8)/'JUL 25'!C8)</f>
        <v>0</v>
      </c>
      <c r="F8" s="22"/>
    </row>
    <row r="9" spans="1:11" s="17" customFormat="1" ht="20.100000000000001" customHeight="1" x14ac:dyDescent="0.2">
      <c r="A9" s="66"/>
      <c r="B9" s="11" t="s">
        <v>9</v>
      </c>
      <c r="C9" s="46"/>
      <c r="D9" s="39"/>
      <c r="E9" s="13">
        <f>IF(C9=0,0,(C9-'JUL 25'!C9)/'JUL 25'!C9)</f>
        <v>0</v>
      </c>
      <c r="F9" s="22"/>
    </row>
    <row r="10" spans="1:11" s="17" customFormat="1" ht="20.100000000000001" customHeight="1" x14ac:dyDescent="0.2">
      <c r="A10" s="66"/>
      <c r="B10" s="11" t="s">
        <v>10</v>
      </c>
      <c r="C10"/>
      <c r="D10" s="39"/>
      <c r="E10" s="13">
        <f>IF(C10=0,0,(C10-'JUL 25'!C10)/'JUL 25'!C10)</f>
        <v>0</v>
      </c>
      <c r="F10" s="22"/>
    </row>
    <row r="11" spans="1:11" s="8" customFormat="1" ht="20.100000000000001" customHeight="1" x14ac:dyDescent="0.2">
      <c r="A11" s="67" t="s">
        <v>18</v>
      </c>
      <c r="B11" s="68"/>
      <c r="C11" s="45">
        <f>SUM(C3:C10)</f>
        <v>0</v>
      </c>
      <c r="D11" s="14">
        <f>SUM(D3:D10)</f>
        <v>0</v>
      </c>
      <c r="E11" s="15">
        <f>IF(C11=0,0,(C11-'JUL 25'!C11)/'JUL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38"/>
      <c r="D16" s="38"/>
      <c r="E16" s="38"/>
      <c r="F16" s="38"/>
      <c r="G16" s="38"/>
      <c r="H16" s="38"/>
      <c r="I16" s="38"/>
      <c r="J16" s="47"/>
      <c r="K16" s="49">
        <f>J16/'ABS Estimated Population'!D3</f>
        <v>0</v>
      </c>
    </row>
    <row r="17" spans="1:12" s="17" customFormat="1" ht="20.100000000000001" customHeight="1" x14ac:dyDescent="0.2">
      <c r="A17" s="66"/>
      <c r="B17" s="11" t="s">
        <v>4</v>
      </c>
      <c r="C17" s="38"/>
      <c r="D17" s="38"/>
      <c r="E17" s="38"/>
      <c r="F17" s="38"/>
      <c r="G17" s="38"/>
      <c r="H17" s="38"/>
      <c r="I17" s="38"/>
      <c r="J17" s="47"/>
      <c r="K17" s="49">
        <f>J17/'ABS Estimated Population'!D4</f>
        <v>0</v>
      </c>
    </row>
    <row r="18" spans="1:12" s="17" customFormat="1" ht="20.100000000000001" customHeight="1" x14ac:dyDescent="0.2">
      <c r="A18" s="66"/>
      <c r="B18" s="11" t="s">
        <v>5</v>
      </c>
      <c r="C18" s="38"/>
      <c r="D18" s="38"/>
      <c r="E18" s="38"/>
      <c r="F18" s="38"/>
      <c r="G18" s="38"/>
      <c r="H18" s="38"/>
      <c r="I18" s="38"/>
      <c r="J18" s="47"/>
      <c r="K18" s="49">
        <f>J18/'ABS Estimated Population'!D5</f>
        <v>0</v>
      </c>
    </row>
    <row r="19" spans="1:12" s="17" customFormat="1" ht="20.100000000000001" customHeight="1" x14ac:dyDescent="0.2">
      <c r="A19" s="66"/>
      <c r="B19" s="11" t="s">
        <v>6</v>
      </c>
      <c r="C19" s="38"/>
      <c r="D19" s="38"/>
      <c r="E19" s="38"/>
      <c r="F19" s="38"/>
      <c r="G19" s="38"/>
      <c r="H19" s="38"/>
      <c r="I19" s="38"/>
      <c r="J19" s="47"/>
      <c r="K19" s="49">
        <f>J19/'ABS Estimated Population'!D6</f>
        <v>0</v>
      </c>
    </row>
    <row r="20" spans="1:12" s="17" customFormat="1" ht="20.100000000000001" customHeight="1" x14ac:dyDescent="0.2">
      <c r="A20" s="66"/>
      <c r="B20" s="11" t="s">
        <v>7</v>
      </c>
      <c r="C20" s="38"/>
      <c r="D20" s="38"/>
      <c r="E20" s="38"/>
      <c r="F20" s="38"/>
      <c r="G20" s="38"/>
      <c r="H20" s="38"/>
      <c r="I20" s="38"/>
      <c r="J20" s="47"/>
      <c r="K20" s="49">
        <f>J20/'ABS Estimated Population'!D7</f>
        <v>0</v>
      </c>
    </row>
    <row r="21" spans="1:12" s="17" customFormat="1" ht="20.100000000000001" customHeight="1" x14ac:dyDescent="0.2">
      <c r="A21" s="66"/>
      <c r="B21" s="11" t="s">
        <v>8</v>
      </c>
      <c r="C21" s="38"/>
      <c r="D21" s="38"/>
      <c r="E21" s="38"/>
      <c r="F21" s="38"/>
      <c r="G21" s="38"/>
      <c r="H21" s="38"/>
      <c r="I21" s="38"/>
      <c r="J21" s="47"/>
      <c r="K21" s="49">
        <f>J21/'ABS Estimated Population'!D8</f>
        <v>0</v>
      </c>
    </row>
    <row r="22" spans="1:12" s="17" customFormat="1" ht="20.100000000000001" customHeight="1" x14ac:dyDescent="0.2">
      <c r="A22" s="66"/>
      <c r="B22" s="11" t="s">
        <v>9</v>
      </c>
      <c r="C22" s="38"/>
      <c r="D22" s="38"/>
      <c r="E22" s="38"/>
      <c r="F22" s="38"/>
      <c r="G22" s="38"/>
      <c r="H22" s="38"/>
      <c r="I22" s="38"/>
      <c r="J22" s="47"/>
      <c r="K22" s="49">
        <f>J22/'ABS Estimated Population'!D9</f>
        <v>0</v>
      </c>
    </row>
    <row r="23" spans="1:12" s="17" customFormat="1" ht="20.100000000000001" customHeight="1" x14ac:dyDescent="0.2">
      <c r="A23" s="66"/>
      <c r="B23" s="11" t="s">
        <v>10</v>
      </c>
      <c r="C23" s="38"/>
      <c r="D23" s="38"/>
      <c r="E23" s="38"/>
      <c r="F23" s="38"/>
      <c r="G23" s="38"/>
      <c r="H23" s="38"/>
      <c r="I23" s="38"/>
      <c r="J23" s="47"/>
      <c r="K23" s="49">
        <f>J23/'ABS Estimated Population'!D10</f>
        <v>0</v>
      </c>
    </row>
    <row r="24" spans="1:12" s="17" customFormat="1" ht="20.100000000000001" customHeight="1" x14ac:dyDescent="0.2">
      <c r="A24" s="67" t="s">
        <v>18</v>
      </c>
      <c r="B24" s="68"/>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12"/>
      <c r="D29" s="38"/>
      <c r="E29" s="38"/>
      <c r="F29" s="38"/>
      <c r="G29" s="38"/>
      <c r="H29" s="38"/>
      <c r="I29" s="38"/>
      <c r="J29" s="38"/>
      <c r="K29" s="49">
        <f>J29/'ABS Estimated Population'!C3</f>
        <v>0</v>
      </c>
      <c r="L29" s="23"/>
    </row>
    <row r="30" spans="1:12" s="17" customFormat="1" ht="20.100000000000001" customHeight="1" x14ac:dyDescent="0.2">
      <c r="A30" s="72"/>
      <c r="B30" s="11" t="s">
        <v>4</v>
      </c>
      <c r="C30" s="12"/>
      <c r="D30" s="38"/>
      <c r="E30" s="38"/>
      <c r="F30" s="38"/>
      <c r="G30" s="38"/>
      <c r="H30" s="38"/>
      <c r="I30" s="38"/>
      <c r="J30" s="38"/>
      <c r="K30" s="49">
        <f>J30/'ABS Estimated Population'!C4</f>
        <v>0</v>
      </c>
      <c r="L30" s="23"/>
    </row>
    <row r="31" spans="1:12" s="17" customFormat="1" ht="20.100000000000001" customHeight="1" x14ac:dyDescent="0.2">
      <c r="A31" s="72"/>
      <c r="B31" s="11" t="s">
        <v>5</v>
      </c>
      <c r="C31" s="12"/>
      <c r="D31" s="38"/>
      <c r="E31" s="38"/>
      <c r="F31" s="38"/>
      <c r="G31" s="38"/>
      <c r="H31" s="38"/>
      <c r="I31" s="38"/>
      <c r="J31" s="38"/>
      <c r="K31" s="49">
        <f>J31/'ABS Estimated Population'!C5</f>
        <v>0</v>
      </c>
      <c r="L31" s="23"/>
    </row>
    <row r="32" spans="1:12" s="17" customFormat="1" ht="20.100000000000001" customHeight="1" x14ac:dyDescent="0.2">
      <c r="A32" s="72"/>
      <c r="B32" s="11" t="s">
        <v>6</v>
      </c>
      <c r="C32" s="12"/>
      <c r="D32" s="38"/>
      <c r="E32" s="38"/>
      <c r="F32" s="38"/>
      <c r="G32" s="38"/>
      <c r="H32" s="38"/>
      <c r="I32" s="38"/>
      <c r="J32" s="38"/>
      <c r="K32" s="49">
        <f>J32/'ABS Estimated Population'!C6</f>
        <v>0</v>
      </c>
      <c r="L32" s="23"/>
    </row>
    <row r="33" spans="1:14" s="17" customFormat="1" ht="20.100000000000001" customHeight="1" x14ac:dyDescent="0.2">
      <c r="A33" s="72"/>
      <c r="B33" s="11" t="s">
        <v>7</v>
      </c>
      <c r="C33" s="12"/>
      <c r="D33" s="38"/>
      <c r="E33" s="38"/>
      <c r="F33" s="38"/>
      <c r="G33" s="38"/>
      <c r="H33" s="38"/>
      <c r="I33" s="38"/>
      <c r="J33" s="38"/>
      <c r="K33" s="49">
        <f>J33/'ABS Estimated Population'!C7</f>
        <v>0</v>
      </c>
      <c r="L33" s="23"/>
    </row>
    <row r="34" spans="1:14" s="17" customFormat="1" ht="20.100000000000001" customHeight="1" x14ac:dyDescent="0.2">
      <c r="A34" s="72"/>
      <c r="B34" s="11" t="s">
        <v>8</v>
      </c>
      <c r="C34" s="12"/>
      <c r="D34" s="38"/>
      <c r="E34" s="38"/>
      <c r="F34" s="38"/>
      <c r="G34" s="38"/>
      <c r="H34" s="38"/>
      <c r="I34" s="38"/>
      <c r="J34" s="38"/>
      <c r="K34" s="49">
        <f>J34/'ABS Estimated Population'!C8</f>
        <v>0</v>
      </c>
      <c r="L34" s="23"/>
    </row>
    <row r="35" spans="1:14" s="17" customFormat="1" ht="20.100000000000001" customHeight="1" x14ac:dyDescent="0.2">
      <c r="A35" s="72"/>
      <c r="B35" s="11" t="s">
        <v>9</v>
      </c>
      <c r="C35" s="12"/>
      <c r="D35" s="38"/>
      <c r="E35" s="38"/>
      <c r="F35" s="38"/>
      <c r="G35" s="38"/>
      <c r="H35" s="38"/>
      <c r="I35" s="38"/>
      <c r="J35" s="38"/>
      <c r="K35" s="49">
        <f>J35/'ABS Estimated Population'!C9</f>
        <v>0</v>
      </c>
      <c r="L35" s="23"/>
    </row>
    <row r="36" spans="1:14" s="17" customFormat="1" ht="20.100000000000001" customHeight="1" x14ac:dyDescent="0.2">
      <c r="A36" s="72"/>
      <c r="B36" s="11" t="s">
        <v>10</v>
      </c>
      <c r="C36" s="12"/>
      <c r="D36" s="38"/>
      <c r="E36" s="38"/>
      <c r="F36" s="38"/>
      <c r="G36" s="38"/>
      <c r="H36" s="38"/>
      <c r="I36" s="38"/>
      <c r="J36" s="38"/>
      <c r="K36" s="49">
        <f>J36/'ABS Estimated Population'!C10</f>
        <v>0</v>
      </c>
      <c r="L36" s="23"/>
    </row>
    <row r="37" spans="1:14" s="17" customFormat="1" ht="20.100000000000001" customHeight="1" x14ac:dyDescent="0.2">
      <c r="A37" s="67" t="s">
        <v>18</v>
      </c>
      <c r="B37" s="68"/>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43</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 xml:space="preserve">&amp;C&amp;"Arial,Bold"The Australian Organ Donor  Register
Legally Valid Consent Registrations (Including Intent Registrations of 16 &amp; 17 year olds)
as at &amp;12 &amp;14 &amp;KFF000031/08/2025&amp;10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FBE2-963A-4ED8-8872-1286110CB215}">
  <sheetPr>
    <pageSetUpPr fitToPage="1"/>
  </sheetPr>
  <dimension ref="A1:N47"/>
  <sheetViews>
    <sheetView showRuler="0" view="pageLayout" zoomScaleNormal="100" workbookViewId="0">
      <selection activeCell="A47" sqref="A47"/>
    </sheetView>
  </sheetViews>
  <sheetFormatPr defaultRowHeight="20.100000000000001" customHeight="1" x14ac:dyDescent="0.2"/>
  <cols>
    <col min="1" max="2" width="8.7109375" style="21" customWidth="1"/>
    <col min="3" max="62" width="12.7109375" style="21" customWidth="1"/>
    <col min="63" max="16384" width="9.140625" style="21"/>
  </cols>
  <sheetData>
    <row r="1" spans="1:11" s="17" customFormat="1" ht="20.100000000000001" customHeight="1" x14ac:dyDescent="0.2">
      <c r="A1" s="80" t="s">
        <v>11</v>
      </c>
      <c r="B1" s="81"/>
      <c r="C1" s="82"/>
      <c r="D1" s="83"/>
      <c r="E1" s="84"/>
    </row>
    <row r="2" spans="1:11" s="8" customFormat="1" ht="127.5" x14ac:dyDescent="0.2">
      <c r="A2" s="81"/>
      <c r="B2" s="81"/>
      <c r="C2" s="7" t="s">
        <v>26</v>
      </c>
      <c r="D2" s="7" t="s">
        <v>25</v>
      </c>
      <c r="E2" s="9" t="s">
        <v>22</v>
      </c>
      <c r="F2" s="10"/>
    </row>
    <row r="3" spans="1:11" s="17" customFormat="1" ht="20.100000000000001" customHeight="1" x14ac:dyDescent="0.2">
      <c r="A3" s="66" t="s">
        <v>17</v>
      </c>
      <c r="B3" s="11" t="s">
        <v>3</v>
      </c>
      <c r="C3" s="46"/>
      <c r="D3" s="39"/>
      <c r="E3" s="13">
        <f>IF(C3=0,0,(C3-'AUG 25'!C3)/'AUG 25'!C3)</f>
        <v>0</v>
      </c>
      <c r="F3" s="22"/>
    </row>
    <row r="4" spans="1:11" s="17" customFormat="1" ht="20.100000000000001" customHeight="1" x14ac:dyDescent="0.2">
      <c r="A4" s="66"/>
      <c r="B4" s="11" t="s">
        <v>4</v>
      </c>
      <c r="C4" s="46"/>
      <c r="D4" s="39"/>
      <c r="E4" s="13">
        <f>IF(C4=0,0,(C4-'AUG 25'!C4)/'AUG 25'!C4)</f>
        <v>0</v>
      </c>
      <c r="F4" s="22"/>
    </row>
    <row r="5" spans="1:11" s="17" customFormat="1" ht="20.100000000000001" customHeight="1" x14ac:dyDescent="0.2">
      <c r="A5" s="66"/>
      <c r="B5" s="11" t="s">
        <v>5</v>
      </c>
      <c r="C5" s="46"/>
      <c r="D5" s="39"/>
      <c r="E5" s="13">
        <f>IF(C5=0,0,(C5-'AUG 25'!C5)/'AUG 25'!C5)</f>
        <v>0</v>
      </c>
      <c r="F5" s="22"/>
    </row>
    <row r="6" spans="1:11" s="17" customFormat="1" ht="20.100000000000001" customHeight="1" x14ac:dyDescent="0.2">
      <c r="A6" s="66"/>
      <c r="B6" s="11" t="s">
        <v>6</v>
      </c>
      <c r="C6" s="46"/>
      <c r="D6" s="39"/>
      <c r="E6" s="13">
        <f>IF(C6=0,0,(C6-'AUG 25'!C6)/'AUG 25'!C6)</f>
        <v>0</v>
      </c>
      <c r="F6" s="22"/>
    </row>
    <row r="7" spans="1:11" s="17" customFormat="1" ht="20.100000000000001" customHeight="1" x14ac:dyDescent="0.2">
      <c r="A7" s="66"/>
      <c r="B7" s="11" t="s">
        <v>7</v>
      </c>
      <c r="C7" s="46"/>
      <c r="D7" s="39"/>
      <c r="E7" s="13">
        <f>IF(C7=0,0,(C7-'AUG 25'!C7)/'AUG 25'!C7)</f>
        <v>0</v>
      </c>
      <c r="F7" s="22"/>
    </row>
    <row r="8" spans="1:11" s="17" customFormat="1" ht="20.100000000000001" customHeight="1" x14ac:dyDescent="0.2">
      <c r="A8" s="66"/>
      <c r="B8" s="11" t="s">
        <v>8</v>
      </c>
      <c r="C8" s="46"/>
      <c r="D8" s="39"/>
      <c r="E8" s="13">
        <f>IF(C8=0,0,(C8-'AUG 25'!C8)/'AUG 25'!C8)</f>
        <v>0</v>
      </c>
      <c r="F8" s="22"/>
    </row>
    <row r="9" spans="1:11" s="17" customFormat="1" ht="20.100000000000001" customHeight="1" x14ac:dyDescent="0.2">
      <c r="A9" s="66"/>
      <c r="B9" s="11" t="s">
        <v>9</v>
      </c>
      <c r="C9" s="46"/>
      <c r="D9" s="39"/>
      <c r="E9" s="13">
        <f>IF(C9=0,0,(C9-'AUG 25'!C9)/'AUG 25'!C9)</f>
        <v>0</v>
      </c>
      <c r="F9" s="22"/>
    </row>
    <row r="10" spans="1:11" s="17" customFormat="1" ht="20.100000000000001" customHeight="1" x14ac:dyDescent="0.2">
      <c r="A10" s="66"/>
      <c r="B10" s="11" t="s">
        <v>10</v>
      </c>
      <c r="C10"/>
      <c r="D10" s="39"/>
      <c r="E10" s="13">
        <f>IF(C10=0,0,(C10-'AUG 25'!C10)/'AUG 25'!C10)</f>
        <v>0</v>
      </c>
      <c r="F10" s="22"/>
    </row>
    <row r="11" spans="1:11" s="8" customFormat="1" ht="20.100000000000001" customHeight="1" x14ac:dyDescent="0.2">
      <c r="A11" s="67" t="s">
        <v>18</v>
      </c>
      <c r="B11" s="68"/>
      <c r="C11" s="45">
        <f>SUM(C3:C10)</f>
        <v>0</v>
      </c>
      <c r="D11" s="14">
        <f>SUM(D3:D10)</f>
        <v>0</v>
      </c>
      <c r="E11" s="15">
        <f>IF(C11=0,0,(C11-'AUG 25'!C11)/'AUG 25'!C11)</f>
        <v>0</v>
      </c>
      <c r="F11" s="16"/>
    </row>
    <row r="12" spans="1:11" s="8" customFormat="1" ht="20.100000000000001" customHeight="1" x14ac:dyDescent="0.2">
      <c r="C12" s="25"/>
    </row>
    <row r="13" spans="1:11" s="8" customFormat="1" ht="20.100000000000001" customHeight="1" x14ac:dyDescent="0.2"/>
    <row r="14" spans="1:11" s="17" customFormat="1" ht="20.100000000000001" customHeight="1" x14ac:dyDescent="0.2">
      <c r="A14" s="67" t="s">
        <v>11</v>
      </c>
      <c r="B14" s="67"/>
      <c r="C14" s="85" t="s">
        <v>1</v>
      </c>
      <c r="D14" s="86"/>
      <c r="E14" s="86"/>
      <c r="F14" s="86"/>
      <c r="G14" s="86"/>
      <c r="H14" s="86"/>
      <c r="I14" s="86"/>
      <c r="J14" s="86"/>
      <c r="K14" s="87"/>
    </row>
    <row r="15" spans="1:11" s="17" customFormat="1" ht="39.950000000000003" customHeight="1" x14ac:dyDescent="0.2">
      <c r="A15" s="67"/>
      <c r="B15" s="67"/>
      <c r="C15" s="11" t="s">
        <v>20</v>
      </c>
      <c r="D15" s="11" t="s">
        <v>21</v>
      </c>
      <c r="E15" s="11" t="s">
        <v>12</v>
      </c>
      <c r="F15" s="11" t="s">
        <v>13</v>
      </c>
      <c r="G15" s="11" t="s">
        <v>14</v>
      </c>
      <c r="H15" s="11" t="s">
        <v>15</v>
      </c>
      <c r="I15" s="11" t="s">
        <v>16</v>
      </c>
      <c r="J15" s="11" t="s">
        <v>2</v>
      </c>
      <c r="K15" s="18" t="s">
        <v>23</v>
      </c>
    </row>
    <row r="16" spans="1:11" s="17" customFormat="1" ht="20.100000000000001" customHeight="1" x14ac:dyDescent="0.2">
      <c r="A16" s="66" t="s">
        <v>17</v>
      </c>
      <c r="B16" s="11" t="s">
        <v>3</v>
      </c>
      <c r="C16" s="38"/>
      <c r="D16" s="38"/>
      <c r="E16" s="38"/>
      <c r="F16" s="38"/>
      <c r="G16" s="38"/>
      <c r="H16" s="38"/>
      <c r="I16" s="38"/>
      <c r="J16" s="47"/>
      <c r="K16" s="49">
        <f>J16/'ABS Estimated Population'!D3</f>
        <v>0</v>
      </c>
    </row>
    <row r="17" spans="1:12" s="17" customFormat="1" ht="20.100000000000001" customHeight="1" x14ac:dyDescent="0.2">
      <c r="A17" s="66"/>
      <c r="B17" s="11" t="s">
        <v>4</v>
      </c>
      <c r="C17" s="38"/>
      <c r="D17" s="38"/>
      <c r="E17" s="38"/>
      <c r="F17" s="38"/>
      <c r="G17" s="38"/>
      <c r="H17" s="38"/>
      <c r="I17" s="38"/>
      <c r="J17" s="47"/>
      <c r="K17" s="49">
        <f>J17/'ABS Estimated Population'!D4</f>
        <v>0</v>
      </c>
    </row>
    <row r="18" spans="1:12" s="17" customFormat="1" ht="20.100000000000001" customHeight="1" x14ac:dyDescent="0.2">
      <c r="A18" s="66"/>
      <c r="B18" s="11" t="s">
        <v>5</v>
      </c>
      <c r="C18" s="38"/>
      <c r="D18" s="38"/>
      <c r="E18" s="38"/>
      <c r="F18" s="38"/>
      <c r="G18" s="38"/>
      <c r="H18" s="38"/>
      <c r="I18" s="38"/>
      <c r="J18" s="47"/>
      <c r="K18" s="49">
        <f>J18/'ABS Estimated Population'!D5</f>
        <v>0</v>
      </c>
    </row>
    <row r="19" spans="1:12" s="17" customFormat="1" ht="20.100000000000001" customHeight="1" x14ac:dyDescent="0.2">
      <c r="A19" s="66"/>
      <c r="B19" s="11" t="s">
        <v>6</v>
      </c>
      <c r="C19" s="38"/>
      <c r="D19" s="38"/>
      <c r="E19" s="38"/>
      <c r="F19" s="38"/>
      <c r="G19" s="38"/>
      <c r="H19" s="38"/>
      <c r="I19" s="38"/>
      <c r="J19" s="47"/>
      <c r="K19" s="49">
        <f>J19/'ABS Estimated Population'!D6</f>
        <v>0</v>
      </c>
    </row>
    <row r="20" spans="1:12" s="17" customFormat="1" ht="20.100000000000001" customHeight="1" x14ac:dyDescent="0.2">
      <c r="A20" s="66"/>
      <c r="B20" s="11" t="s">
        <v>7</v>
      </c>
      <c r="C20" s="38"/>
      <c r="D20" s="38"/>
      <c r="E20" s="38"/>
      <c r="F20" s="38"/>
      <c r="G20" s="38"/>
      <c r="H20" s="38"/>
      <c r="I20" s="38"/>
      <c r="J20" s="47"/>
      <c r="K20" s="49">
        <f>J20/'ABS Estimated Population'!D7</f>
        <v>0</v>
      </c>
    </row>
    <row r="21" spans="1:12" s="17" customFormat="1" ht="20.100000000000001" customHeight="1" x14ac:dyDescent="0.2">
      <c r="A21" s="66"/>
      <c r="B21" s="11" t="s">
        <v>8</v>
      </c>
      <c r="C21" s="38"/>
      <c r="D21" s="38"/>
      <c r="E21" s="38"/>
      <c r="F21" s="38"/>
      <c r="G21" s="38"/>
      <c r="H21" s="38"/>
      <c r="I21" s="38"/>
      <c r="J21" s="47"/>
      <c r="K21" s="49">
        <f>J21/'ABS Estimated Population'!D8</f>
        <v>0</v>
      </c>
    </row>
    <row r="22" spans="1:12" s="17" customFormat="1" ht="20.100000000000001" customHeight="1" x14ac:dyDescent="0.2">
      <c r="A22" s="66"/>
      <c r="B22" s="11" t="s">
        <v>9</v>
      </c>
      <c r="C22" s="38"/>
      <c r="D22" s="38"/>
      <c r="E22" s="38"/>
      <c r="F22" s="38"/>
      <c r="G22" s="38"/>
      <c r="H22" s="38"/>
      <c r="I22" s="38"/>
      <c r="J22" s="47"/>
      <c r="K22" s="49">
        <f>J22/'ABS Estimated Population'!D9</f>
        <v>0</v>
      </c>
    </row>
    <row r="23" spans="1:12" s="17" customFormat="1" ht="20.100000000000001" customHeight="1" x14ac:dyDescent="0.2">
      <c r="A23" s="66"/>
      <c r="B23" s="11" t="s">
        <v>10</v>
      </c>
      <c r="C23" s="38"/>
      <c r="D23" s="38"/>
      <c r="E23" s="38"/>
      <c r="F23" s="38"/>
      <c r="G23" s="38"/>
      <c r="H23" s="38"/>
      <c r="I23" s="38"/>
      <c r="J23" s="47"/>
      <c r="K23" s="49">
        <f>J23/'ABS Estimated Population'!D10</f>
        <v>0</v>
      </c>
    </row>
    <row r="24" spans="1:12" s="17" customFormat="1" ht="20.100000000000001" customHeight="1" x14ac:dyDescent="0.2">
      <c r="A24" s="67" t="s">
        <v>18</v>
      </c>
      <c r="B24" s="68"/>
      <c r="C24" s="45">
        <f t="shared" ref="C24:J24" si="0">SUM(C16:C23)</f>
        <v>0</v>
      </c>
      <c r="D24" s="45">
        <f t="shared" si="0"/>
        <v>0</v>
      </c>
      <c r="E24" s="45">
        <f t="shared" si="0"/>
        <v>0</v>
      </c>
      <c r="F24" s="45">
        <f t="shared" si="0"/>
        <v>0</v>
      </c>
      <c r="G24" s="45">
        <f t="shared" si="0"/>
        <v>0</v>
      </c>
      <c r="H24" s="45">
        <f t="shared" si="0"/>
        <v>0</v>
      </c>
      <c r="I24" s="45">
        <f t="shared" si="0"/>
        <v>0</v>
      </c>
      <c r="J24" s="45">
        <f t="shared" si="0"/>
        <v>0</v>
      </c>
      <c r="K24" s="50">
        <f>J24/'ABS Estimated Population'!D11</f>
        <v>0</v>
      </c>
    </row>
    <row r="25" spans="1:12" s="17" customFormat="1" ht="20.100000000000001" customHeight="1" x14ac:dyDescent="0.2"/>
    <row r="26" spans="1:12" s="17" customFormat="1" ht="20.100000000000001" customHeight="1" x14ac:dyDescent="0.2"/>
    <row r="27" spans="1:12" s="17" customFormat="1" ht="20.100000000000001" customHeight="1" x14ac:dyDescent="0.2">
      <c r="A27" s="67" t="s">
        <v>11</v>
      </c>
      <c r="B27" s="67"/>
      <c r="C27" s="69" t="s">
        <v>0</v>
      </c>
      <c r="D27" s="70"/>
      <c r="E27" s="70"/>
      <c r="F27" s="70"/>
      <c r="G27" s="70"/>
      <c r="H27" s="70"/>
      <c r="I27" s="70"/>
      <c r="J27" s="70"/>
      <c r="K27" s="71"/>
    </row>
    <row r="28" spans="1:12" s="17" customFormat="1" ht="39.950000000000003" customHeight="1" x14ac:dyDescent="0.2">
      <c r="A28" s="67"/>
      <c r="B28" s="67"/>
      <c r="C28" s="11" t="s">
        <v>20</v>
      </c>
      <c r="D28" s="11" t="s">
        <v>21</v>
      </c>
      <c r="E28" s="11" t="s">
        <v>12</v>
      </c>
      <c r="F28" s="11" t="s">
        <v>13</v>
      </c>
      <c r="G28" s="11" t="s">
        <v>14</v>
      </c>
      <c r="H28" s="11" t="s">
        <v>15</v>
      </c>
      <c r="I28" s="11" t="s">
        <v>16</v>
      </c>
      <c r="J28" s="11" t="s">
        <v>2</v>
      </c>
      <c r="K28" s="18" t="s">
        <v>23</v>
      </c>
    </row>
    <row r="29" spans="1:12" s="17" customFormat="1" ht="20.100000000000001" customHeight="1" x14ac:dyDescent="0.2">
      <c r="A29" s="72" t="s">
        <v>17</v>
      </c>
      <c r="B29" s="11" t="s">
        <v>3</v>
      </c>
      <c r="C29" s="12"/>
      <c r="D29" s="38"/>
      <c r="E29" s="38"/>
      <c r="F29" s="38"/>
      <c r="G29" s="38"/>
      <c r="H29" s="38"/>
      <c r="I29" s="38"/>
      <c r="J29" s="38"/>
      <c r="K29" s="49">
        <f>J29/'ABS Estimated Population'!C3</f>
        <v>0</v>
      </c>
      <c r="L29" s="23"/>
    </row>
    <row r="30" spans="1:12" s="17" customFormat="1" ht="20.100000000000001" customHeight="1" x14ac:dyDescent="0.2">
      <c r="A30" s="72"/>
      <c r="B30" s="11" t="s">
        <v>4</v>
      </c>
      <c r="C30" s="12"/>
      <c r="D30" s="38"/>
      <c r="E30" s="38"/>
      <c r="F30" s="38"/>
      <c r="G30" s="38"/>
      <c r="H30" s="38"/>
      <c r="I30" s="38"/>
      <c r="J30" s="38"/>
      <c r="K30" s="49">
        <f>J30/'ABS Estimated Population'!C4</f>
        <v>0</v>
      </c>
      <c r="L30" s="23"/>
    </row>
    <row r="31" spans="1:12" s="17" customFormat="1" ht="20.100000000000001" customHeight="1" x14ac:dyDescent="0.2">
      <c r="A31" s="72"/>
      <c r="B31" s="11" t="s">
        <v>5</v>
      </c>
      <c r="C31" s="12"/>
      <c r="D31" s="38"/>
      <c r="E31" s="38"/>
      <c r="F31" s="38"/>
      <c r="G31" s="38"/>
      <c r="H31" s="38"/>
      <c r="I31" s="38"/>
      <c r="J31" s="38"/>
      <c r="K31" s="49">
        <f>J31/'ABS Estimated Population'!C5</f>
        <v>0</v>
      </c>
      <c r="L31" s="23"/>
    </row>
    <row r="32" spans="1:12" s="17" customFormat="1" ht="20.100000000000001" customHeight="1" x14ac:dyDescent="0.2">
      <c r="A32" s="72"/>
      <c r="B32" s="11" t="s">
        <v>6</v>
      </c>
      <c r="C32" s="12"/>
      <c r="D32" s="38"/>
      <c r="E32" s="38"/>
      <c r="F32" s="38"/>
      <c r="G32" s="38"/>
      <c r="H32" s="38"/>
      <c r="I32" s="38"/>
      <c r="J32" s="38"/>
      <c r="K32" s="49">
        <f>J32/'ABS Estimated Population'!C6</f>
        <v>0</v>
      </c>
      <c r="L32" s="23"/>
    </row>
    <row r="33" spans="1:14" s="17" customFormat="1" ht="20.100000000000001" customHeight="1" x14ac:dyDescent="0.2">
      <c r="A33" s="72"/>
      <c r="B33" s="11" t="s">
        <v>7</v>
      </c>
      <c r="C33" s="12"/>
      <c r="D33" s="38"/>
      <c r="E33" s="38"/>
      <c r="F33" s="38"/>
      <c r="G33" s="38"/>
      <c r="H33" s="38"/>
      <c r="I33" s="38"/>
      <c r="J33" s="38"/>
      <c r="K33" s="49">
        <f>J33/'ABS Estimated Population'!C7</f>
        <v>0</v>
      </c>
      <c r="L33" s="23"/>
    </row>
    <row r="34" spans="1:14" s="17" customFormat="1" ht="20.100000000000001" customHeight="1" x14ac:dyDescent="0.2">
      <c r="A34" s="72"/>
      <c r="B34" s="11" t="s">
        <v>8</v>
      </c>
      <c r="C34" s="12"/>
      <c r="D34" s="38"/>
      <c r="E34" s="38"/>
      <c r="F34" s="38"/>
      <c r="G34" s="38"/>
      <c r="H34" s="38"/>
      <c r="I34" s="38"/>
      <c r="J34" s="38"/>
      <c r="K34" s="49">
        <f>J34/'ABS Estimated Population'!C8</f>
        <v>0</v>
      </c>
      <c r="L34" s="23"/>
    </row>
    <row r="35" spans="1:14" s="17" customFormat="1" ht="20.100000000000001" customHeight="1" x14ac:dyDescent="0.2">
      <c r="A35" s="72"/>
      <c r="B35" s="11" t="s">
        <v>9</v>
      </c>
      <c r="C35" s="12"/>
      <c r="D35" s="38"/>
      <c r="E35" s="38"/>
      <c r="F35" s="38"/>
      <c r="G35" s="38"/>
      <c r="H35" s="38"/>
      <c r="I35" s="38"/>
      <c r="J35" s="38"/>
      <c r="K35" s="49">
        <f>J35/'ABS Estimated Population'!C9</f>
        <v>0</v>
      </c>
      <c r="L35" s="23"/>
    </row>
    <row r="36" spans="1:14" s="17" customFormat="1" ht="20.100000000000001" customHeight="1" x14ac:dyDescent="0.2">
      <c r="A36" s="72"/>
      <c r="B36" s="11" t="s">
        <v>10</v>
      </c>
      <c r="C36" s="12"/>
      <c r="D36" s="38"/>
      <c r="E36" s="38"/>
      <c r="F36" s="38"/>
      <c r="G36" s="38"/>
      <c r="H36" s="38"/>
      <c r="I36" s="38"/>
      <c r="J36" s="38"/>
      <c r="K36" s="49">
        <f>J36/'ABS Estimated Population'!C10</f>
        <v>0</v>
      </c>
      <c r="L36" s="23"/>
    </row>
    <row r="37" spans="1:14" s="17" customFormat="1" ht="20.100000000000001" customHeight="1" x14ac:dyDescent="0.2">
      <c r="A37" s="67" t="s">
        <v>18</v>
      </c>
      <c r="B37" s="68"/>
      <c r="C37" s="45">
        <f>SUM(C29:C36)</f>
        <v>0</v>
      </c>
      <c r="D37" s="45">
        <f t="shared" ref="D37:J37" si="1">SUM(D29:D36)</f>
        <v>0</v>
      </c>
      <c r="E37" s="45">
        <f t="shared" si="1"/>
        <v>0</v>
      </c>
      <c r="F37" s="45">
        <f t="shared" si="1"/>
        <v>0</v>
      </c>
      <c r="G37" s="45">
        <f t="shared" si="1"/>
        <v>0</v>
      </c>
      <c r="H37" s="45">
        <f t="shared" si="1"/>
        <v>0</v>
      </c>
      <c r="I37" s="45">
        <f t="shared" si="1"/>
        <v>0</v>
      </c>
      <c r="J37" s="45">
        <f t="shared" si="1"/>
        <v>0</v>
      </c>
      <c r="K37" s="43">
        <f>J37/'ABS Estimated Population'!C11</f>
        <v>0</v>
      </c>
    </row>
    <row r="38" spans="1:14" s="17" customFormat="1" ht="20.100000000000001" customHeight="1" x14ac:dyDescent="0.2"/>
    <row r="39" spans="1:14" s="8" customFormat="1" ht="20.100000000000001" customHeight="1" x14ac:dyDescent="0.2">
      <c r="A39" s="73" t="s">
        <v>19</v>
      </c>
      <c r="B39" s="74"/>
      <c r="C39" s="74"/>
      <c r="D39" s="74"/>
      <c r="E39" s="74"/>
      <c r="F39" s="74"/>
      <c r="G39" s="74"/>
      <c r="H39" s="74"/>
      <c r="I39" s="74"/>
      <c r="J39" s="74"/>
      <c r="K39" s="74"/>
    </row>
    <row r="40" spans="1:14" s="8" customFormat="1" ht="20.100000000000001" customHeight="1" x14ac:dyDescent="0.2">
      <c r="A40" s="75" t="s">
        <v>41</v>
      </c>
      <c r="B40" s="76"/>
      <c r="C40" s="76"/>
      <c r="D40" s="76"/>
      <c r="E40" s="76"/>
      <c r="F40" s="76"/>
      <c r="G40" s="76"/>
      <c r="H40" s="76"/>
      <c r="I40" s="76"/>
      <c r="J40" s="76"/>
      <c r="K40" s="76"/>
    </row>
    <row r="41" spans="1:14" s="8" customFormat="1" ht="20.100000000000001" customHeight="1" x14ac:dyDescent="0.2">
      <c r="A41" s="76"/>
      <c r="B41" s="76"/>
      <c r="C41" s="76"/>
      <c r="D41" s="76"/>
      <c r="E41" s="76"/>
      <c r="F41" s="76"/>
      <c r="G41" s="76"/>
      <c r="H41" s="76"/>
      <c r="I41" s="76"/>
      <c r="J41" s="76"/>
      <c r="K41" s="76"/>
    </row>
    <row r="42" spans="1:14" s="8" customFormat="1" ht="20.100000000000001" customHeight="1" x14ac:dyDescent="0.2">
      <c r="A42" s="77" t="s">
        <v>30</v>
      </c>
      <c r="B42" s="78"/>
      <c r="C42" s="78"/>
      <c r="D42" s="78"/>
      <c r="E42" s="78"/>
      <c r="F42" s="78"/>
      <c r="G42" s="78"/>
      <c r="H42" s="78"/>
      <c r="I42" s="78"/>
      <c r="J42" s="78"/>
      <c r="K42" s="78"/>
      <c r="L42" s="26"/>
      <c r="M42" s="24"/>
      <c r="N42" s="24"/>
    </row>
    <row r="43" spans="1:14" s="8" customFormat="1" ht="20.100000000000001" customHeight="1" x14ac:dyDescent="0.2">
      <c r="A43" s="79" t="s">
        <v>27</v>
      </c>
      <c r="B43" s="79"/>
      <c r="C43" s="79"/>
      <c r="D43" s="79"/>
      <c r="E43" s="79"/>
      <c r="F43" s="79"/>
      <c r="G43" s="79"/>
      <c r="H43" s="79"/>
      <c r="I43" s="79"/>
      <c r="J43" s="79"/>
      <c r="K43" s="79"/>
      <c r="L43" s="24"/>
      <c r="M43" s="24"/>
      <c r="N43" s="24"/>
    </row>
    <row r="44" spans="1:14" s="8" customFormat="1" ht="20.100000000000001" customHeight="1" x14ac:dyDescent="0.2">
      <c r="A44" s="79"/>
      <c r="B44" s="79"/>
      <c r="C44" s="79"/>
      <c r="D44" s="79"/>
      <c r="E44" s="79"/>
      <c r="F44" s="79"/>
      <c r="G44" s="79"/>
      <c r="H44" s="79"/>
      <c r="I44" s="79"/>
      <c r="J44" s="79"/>
      <c r="K44" s="79"/>
      <c r="L44" s="24"/>
      <c r="M44" s="24"/>
      <c r="N44" s="24"/>
    </row>
    <row r="45" spans="1:14" s="8" customFormat="1" ht="20.100000000000001" customHeight="1" x14ac:dyDescent="0.2">
      <c r="A45" s="77" t="s">
        <v>29</v>
      </c>
      <c r="B45" s="74"/>
      <c r="C45" s="74"/>
      <c r="D45" s="74"/>
      <c r="E45" s="74"/>
      <c r="F45" s="74"/>
      <c r="G45" s="74"/>
      <c r="H45" s="74"/>
      <c r="I45" s="74"/>
      <c r="J45" s="74"/>
      <c r="K45" s="74"/>
      <c r="M45" s="19"/>
      <c r="N45" s="19"/>
    </row>
    <row r="46" spans="1:14" s="20" customFormat="1" ht="20.100000000000001" customHeight="1" x14ac:dyDescent="0.2">
      <c r="A46" s="64" t="s">
        <v>43</v>
      </c>
      <c r="B46" s="65"/>
      <c r="C46" s="65"/>
      <c r="D46" s="65"/>
      <c r="E46" s="65"/>
      <c r="F46" s="65"/>
      <c r="G46" s="65"/>
      <c r="H46" s="65"/>
      <c r="I46" s="65"/>
      <c r="J46" s="65"/>
      <c r="K46" s="65"/>
      <c r="L46" s="21"/>
    </row>
    <row r="47" spans="1:14" s="20" customFormat="1" ht="20.100000000000001" customHeight="1" x14ac:dyDescent="0.2">
      <c r="A47" s="44"/>
      <c r="B47" s="44"/>
      <c r="C47" s="44"/>
      <c r="D47" s="44"/>
      <c r="E47" s="44"/>
      <c r="F47" s="44"/>
      <c r="G47" s="44"/>
      <c r="H47" s="44"/>
      <c r="I47" s="44"/>
      <c r="J47" s="44"/>
      <c r="K47" s="44"/>
      <c r="L47" s="8"/>
    </row>
  </sheetData>
  <mergeCells count="18">
    <mergeCell ref="A1:B2"/>
    <mergeCell ref="C1:E1"/>
    <mergeCell ref="A3:A10"/>
    <mergeCell ref="A11:B11"/>
    <mergeCell ref="A14:B15"/>
    <mergeCell ref="C14:K14"/>
    <mergeCell ref="A46:K46"/>
    <mergeCell ref="A16:A23"/>
    <mergeCell ref="A24:B24"/>
    <mergeCell ref="A27:B28"/>
    <mergeCell ref="C27:K27"/>
    <mergeCell ref="A29:A36"/>
    <mergeCell ref="A37:B37"/>
    <mergeCell ref="A39:K39"/>
    <mergeCell ref="A40:K41"/>
    <mergeCell ref="A42:K42"/>
    <mergeCell ref="A43:K44"/>
    <mergeCell ref="A45:K45"/>
  </mergeCells>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&amp;14 &amp;KFF000030/09/2025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 Var From Prev Month'!Print_Area</vt:lpstr>
      <vt:lpstr>'APR 25'!Print_Area</vt:lpstr>
      <vt:lpstr>'AUG 25'!Print_Area</vt:lpstr>
      <vt:lpstr>'DEC 25'!Print_Area</vt:lpstr>
      <vt:lpstr>'FEB 25'!Print_Area</vt:lpstr>
      <vt:lpstr>'JAN 25'!Print_Area</vt:lpstr>
      <vt:lpstr>'JUL 25'!Print_Area</vt:lpstr>
      <vt:lpstr>'JUN 25'!Print_Area</vt:lpstr>
      <vt:lpstr>'MAR 25'!Print_Area</vt:lpstr>
      <vt:lpstr>'MAY 25'!Print_Area</vt:lpstr>
      <vt:lpstr>'NOV 25'!Print_Area</vt:lpstr>
      <vt:lpstr>'OCT 25'!Print_Area</vt:lpstr>
      <vt:lpstr>'SEP 25'!Print_Area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Consent Registrations and 16-17 Intent Registrations - May 2025</dc:title>
  <dc:creator>Services Australia</dc:creator>
  <cp:lastPrinted>2023-04-03T04:59:25Z</cp:lastPrinted>
  <dcterms:created xsi:type="dcterms:W3CDTF">2003-02-03T22:50:28Z</dcterms:created>
  <dcterms:modified xsi:type="dcterms:W3CDTF">2025-06-02T23:39:56Z</dcterms:modified>
</cp:coreProperties>
</file>