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G:\Online-Communication\Intranet &amp; Internet Services Section\5. Team Admin\Staff Folders\Paul Mc\0-DRUPAL ATTACHMENTS\"/>
    </mc:Choice>
  </mc:AlternateContent>
  <bookViews>
    <workbookView xWindow="420" yWindow="165" windowWidth="18660" windowHeight="11790" tabRatio="947" firstSheet="2" activeTab="11"/>
  </bookViews>
  <sheets>
    <sheet name="Jan 16" sheetId="37" r:id="rId1"/>
    <sheet name="Feb 16" sheetId="38" r:id="rId2"/>
    <sheet name="Mar 16" sheetId="39" r:id="rId3"/>
    <sheet name="Apr 16" sheetId="43" r:id="rId4"/>
    <sheet name="May 16" sheetId="40" r:id="rId5"/>
    <sheet name="Jun 16" sheetId="44" r:id="rId6"/>
    <sheet name="Jul 16" sheetId="45" r:id="rId7"/>
    <sheet name="Aug 16" sheetId="28" r:id="rId8"/>
    <sheet name="Sep 16" sheetId="31" r:id="rId9"/>
    <sheet name="Oct 16" sheetId="32" r:id="rId10"/>
    <sheet name="Nov 16" sheetId="33" r:id="rId11"/>
    <sheet name="Dec 16" sheetId="29" r:id="rId12"/>
    <sheet name="ABS Estimated Population" sheetId="21" r:id="rId13"/>
    <sheet name="% Var From Prev Month" sheetId="17" r:id="rId14"/>
  </sheets>
  <definedNames>
    <definedName name="_xlnm.Print_Area" localSheetId="13">'% Var From Prev Month'!$A$1:$H$11</definedName>
    <definedName name="_xlnm.Print_Area" localSheetId="3">'Apr 16'!$A$1:$K$46</definedName>
    <definedName name="_xlnm.Print_Area" localSheetId="7">'Aug 16'!$A$1:$K$49</definedName>
    <definedName name="_xlnm.Print_Area" localSheetId="11">'Dec 16'!$A$1:$K$47</definedName>
    <definedName name="_xlnm.Print_Area" localSheetId="1">'Feb 16'!$A$1:$K$46</definedName>
    <definedName name="_xlnm.Print_Area" localSheetId="0">'Jan 16'!$A$1:$L$46</definedName>
    <definedName name="_xlnm.Print_Area" localSheetId="6">'Jul 16'!$A$1:$L$46</definedName>
    <definedName name="_xlnm.Print_Area" localSheetId="5">'Jun 16'!$A$1:$L$46</definedName>
    <definedName name="_xlnm.Print_Area" localSheetId="2">'Mar 16'!$A$1:$L$46</definedName>
    <definedName name="_xlnm.Print_Area" localSheetId="4">'May 16'!$A$1:$L$46</definedName>
    <definedName name="_xlnm.Print_Area" localSheetId="10">'Nov 16'!$A$1:$K$47</definedName>
    <definedName name="_xlnm.Print_Area" localSheetId="9">'Oct 16'!$A$1:$K$47</definedName>
    <definedName name="_xlnm.Print_Area" localSheetId="8">'Sep 16'!$A$1:$L$47</definedName>
  </definedNames>
  <calcPr calcId="152511"/>
</workbook>
</file>

<file path=xl/calcChain.xml><?xml version="1.0" encoding="utf-8"?>
<calcChain xmlns="http://schemas.openxmlformats.org/spreadsheetml/2006/main">
  <c r="C11" i="43" l="1"/>
  <c r="D11" i="43"/>
  <c r="J16" i="39"/>
  <c r="C11" i="33"/>
  <c r="E11" i="33"/>
  <c r="D11" i="33"/>
  <c r="C11" i="32"/>
  <c r="D11" i="32"/>
  <c r="J16" i="44"/>
  <c r="K16" i="44"/>
  <c r="J17" i="44"/>
  <c r="K17" i="44"/>
  <c r="J18" i="44"/>
  <c r="K18" i="44"/>
  <c r="J19" i="44"/>
  <c r="K19" i="44"/>
  <c r="J20" i="44"/>
  <c r="K20" i="44"/>
  <c r="J21" i="44"/>
  <c r="K21" i="44"/>
  <c r="J22" i="44"/>
  <c r="K22" i="44"/>
  <c r="J23" i="44"/>
  <c r="K23" i="44"/>
  <c r="C24" i="44"/>
  <c r="D24" i="44"/>
  <c r="E24" i="44"/>
  <c r="F24" i="44"/>
  <c r="G24" i="44"/>
  <c r="H24" i="44"/>
  <c r="I24" i="44"/>
  <c r="C11" i="40"/>
  <c r="E11" i="40"/>
  <c r="D11" i="40"/>
  <c r="E11" i="43"/>
  <c r="C11" i="38"/>
  <c r="D11" i="38"/>
  <c r="C11" i="37"/>
  <c r="E11" i="37"/>
  <c r="J30" i="29"/>
  <c r="K30" i="29"/>
  <c r="J31" i="29"/>
  <c r="J32" i="29"/>
  <c r="J33" i="29"/>
  <c r="J34" i="29"/>
  <c r="K34" i="29"/>
  <c r="J35" i="29"/>
  <c r="K35" i="29"/>
  <c r="J36" i="29"/>
  <c r="K36" i="29"/>
  <c r="J29" i="29"/>
  <c r="J17" i="29"/>
  <c r="J18" i="29"/>
  <c r="J19" i="29"/>
  <c r="J20" i="29"/>
  <c r="K20" i="29"/>
  <c r="J21" i="29"/>
  <c r="K21" i="29"/>
  <c r="J22" i="29"/>
  <c r="J23" i="29"/>
  <c r="K23" i="29"/>
  <c r="J16" i="29"/>
  <c r="K16" i="29"/>
  <c r="C11" i="29"/>
  <c r="J30" i="33"/>
  <c r="J31" i="33"/>
  <c r="K31" i="33"/>
  <c r="J32" i="33"/>
  <c r="K32" i="33"/>
  <c r="J33" i="33"/>
  <c r="K33" i="33"/>
  <c r="J34" i="33"/>
  <c r="J35" i="33"/>
  <c r="K35" i="33"/>
  <c r="J36" i="33"/>
  <c r="K36" i="33"/>
  <c r="J29" i="33"/>
  <c r="K29" i="33"/>
  <c r="J17" i="33"/>
  <c r="J18" i="33"/>
  <c r="J19" i="33"/>
  <c r="J20" i="33"/>
  <c r="J21" i="33"/>
  <c r="J22" i="33"/>
  <c r="J23" i="33"/>
  <c r="K23" i="33"/>
  <c r="J16" i="33"/>
  <c r="K16" i="33"/>
  <c r="J30" i="32"/>
  <c r="J31" i="32"/>
  <c r="K31" i="32"/>
  <c r="J32" i="32"/>
  <c r="J33" i="32"/>
  <c r="K33" i="32"/>
  <c r="J34" i="32"/>
  <c r="K34" i="32"/>
  <c r="J35" i="32"/>
  <c r="J36" i="32"/>
  <c r="K36" i="32"/>
  <c r="J29" i="32"/>
  <c r="J17" i="32"/>
  <c r="J18" i="32"/>
  <c r="J19" i="32"/>
  <c r="J20" i="32"/>
  <c r="J21" i="32"/>
  <c r="K21" i="32"/>
  <c r="J22" i="32"/>
  <c r="K22" i="32"/>
  <c r="J23" i="32"/>
  <c r="J16" i="32"/>
  <c r="J30" i="31"/>
  <c r="K30" i="31"/>
  <c r="J31" i="31"/>
  <c r="K31" i="31"/>
  <c r="J32" i="31"/>
  <c r="K32" i="31"/>
  <c r="J33" i="31"/>
  <c r="J34" i="31"/>
  <c r="J35" i="31"/>
  <c r="K35" i="31"/>
  <c r="J36" i="31"/>
  <c r="K36" i="31"/>
  <c r="J29" i="31"/>
  <c r="J37" i="31"/>
  <c r="K37" i="31"/>
  <c r="J17" i="31"/>
  <c r="K17" i="31"/>
  <c r="J18" i="31"/>
  <c r="J19" i="31"/>
  <c r="K19" i="31"/>
  <c r="J20" i="31"/>
  <c r="K20" i="31"/>
  <c r="J21" i="31"/>
  <c r="K21" i="31"/>
  <c r="J22" i="31"/>
  <c r="K22" i="31"/>
  <c r="J23" i="31"/>
  <c r="K23" i="31"/>
  <c r="J16" i="31"/>
  <c r="J24" i="31"/>
  <c r="K24" i="31"/>
  <c r="C11" i="45"/>
  <c r="E11" i="45"/>
  <c r="D11" i="45"/>
  <c r="C11" i="39"/>
  <c r="E11" i="39"/>
  <c r="C11" i="44"/>
  <c r="E11" i="44"/>
  <c r="D11" i="44"/>
  <c r="D11" i="28"/>
  <c r="J17" i="28"/>
  <c r="K17" i="28"/>
  <c r="J18" i="28"/>
  <c r="J19" i="28"/>
  <c r="K19" i="28"/>
  <c r="J20" i="28"/>
  <c r="K20" i="28"/>
  <c r="J21" i="28"/>
  <c r="K21" i="28"/>
  <c r="J22" i="28"/>
  <c r="K22" i="28"/>
  <c r="J23" i="28"/>
  <c r="J16" i="28"/>
  <c r="J24" i="28"/>
  <c r="K24" i="28"/>
  <c r="J30" i="28"/>
  <c r="K30" i="28"/>
  <c r="J31" i="28"/>
  <c r="J32" i="28"/>
  <c r="K32" i="28"/>
  <c r="J33" i="28"/>
  <c r="K33" i="28"/>
  <c r="J34" i="28"/>
  <c r="K34" i="28"/>
  <c r="J35" i="28"/>
  <c r="J36" i="28"/>
  <c r="K36" i="28"/>
  <c r="J29" i="28"/>
  <c r="K29" i="28"/>
  <c r="J30" i="40"/>
  <c r="K30" i="40"/>
  <c r="J31" i="40"/>
  <c r="K31" i="40"/>
  <c r="J32" i="40"/>
  <c r="K32" i="40"/>
  <c r="J33" i="40"/>
  <c r="J34" i="40"/>
  <c r="K34" i="40"/>
  <c r="J35" i="40"/>
  <c r="K35" i="40"/>
  <c r="J36" i="40"/>
  <c r="J29" i="40"/>
  <c r="K29" i="40"/>
  <c r="J17" i="40"/>
  <c r="K17" i="40"/>
  <c r="J18" i="40"/>
  <c r="K18" i="40"/>
  <c r="J19" i="40"/>
  <c r="J20" i="40"/>
  <c r="J21" i="40"/>
  <c r="K21" i="40"/>
  <c r="J22" i="40"/>
  <c r="J23" i="40"/>
  <c r="K23" i="40"/>
  <c r="J16" i="40"/>
  <c r="D11" i="29"/>
  <c r="E3" i="33"/>
  <c r="E4" i="33"/>
  <c r="D24" i="32"/>
  <c r="E24" i="32"/>
  <c r="F24" i="32"/>
  <c r="G24" i="32"/>
  <c r="H24" i="32"/>
  <c r="I24" i="32"/>
  <c r="C24" i="32"/>
  <c r="E3" i="32"/>
  <c r="E4" i="32"/>
  <c r="C24" i="31"/>
  <c r="D24" i="31"/>
  <c r="E24" i="31"/>
  <c r="F24" i="31"/>
  <c r="G24" i="31"/>
  <c r="H24" i="31"/>
  <c r="I24" i="31"/>
  <c r="J30" i="45"/>
  <c r="K30" i="45"/>
  <c r="J31" i="45"/>
  <c r="K31" i="45"/>
  <c r="J32" i="45"/>
  <c r="K32" i="45"/>
  <c r="J33" i="45"/>
  <c r="K33" i="45"/>
  <c r="J34" i="45"/>
  <c r="K34" i="45"/>
  <c r="J35" i="45"/>
  <c r="K35" i="45"/>
  <c r="J36" i="45"/>
  <c r="K36" i="45"/>
  <c r="J29" i="45"/>
  <c r="J37" i="45"/>
  <c r="K37" i="45"/>
  <c r="J17" i="45"/>
  <c r="J18" i="45"/>
  <c r="J24" i="45"/>
  <c r="K24" i="45"/>
  <c r="K18" i="45"/>
  <c r="J19" i="45"/>
  <c r="K19" i="45"/>
  <c r="J20" i="45"/>
  <c r="K20" i="45"/>
  <c r="J21" i="45"/>
  <c r="K21" i="45"/>
  <c r="J22" i="45"/>
  <c r="K22" i="45"/>
  <c r="J23" i="45"/>
  <c r="K23" i="45"/>
  <c r="J16" i="45"/>
  <c r="K16" i="45"/>
  <c r="E6" i="45"/>
  <c r="J30" i="44"/>
  <c r="K30" i="44"/>
  <c r="J31" i="44"/>
  <c r="J32" i="44"/>
  <c r="K32" i="44"/>
  <c r="J33" i="44"/>
  <c r="K33" i="44"/>
  <c r="J34" i="44"/>
  <c r="K34" i="44"/>
  <c r="J35" i="44"/>
  <c r="K35" i="44"/>
  <c r="J36" i="44"/>
  <c r="K36" i="44"/>
  <c r="J29" i="44"/>
  <c r="K29" i="44"/>
  <c r="J30" i="43"/>
  <c r="K30" i="43"/>
  <c r="J31" i="43"/>
  <c r="K31" i="43"/>
  <c r="J32" i="43"/>
  <c r="J33" i="43"/>
  <c r="K33" i="43"/>
  <c r="J34" i="43"/>
  <c r="K34" i="43"/>
  <c r="J35" i="43"/>
  <c r="K35" i="43"/>
  <c r="J36" i="43"/>
  <c r="J29" i="43"/>
  <c r="J37" i="43"/>
  <c r="K37" i="43"/>
  <c r="J17" i="43"/>
  <c r="J18" i="43"/>
  <c r="K18" i="43"/>
  <c r="J19" i="43"/>
  <c r="K19" i="43"/>
  <c r="J20" i="43"/>
  <c r="K20" i="43"/>
  <c r="J21" i="43"/>
  <c r="K21" i="43"/>
  <c r="J22" i="43"/>
  <c r="K22" i="43"/>
  <c r="J23" i="43"/>
  <c r="J16" i="43"/>
  <c r="K16" i="43"/>
  <c r="J30" i="39"/>
  <c r="K30" i="39"/>
  <c r="J31" i="39"/>
  <c r="K31" i="39"/>
  <c r="J32" i="39"/>
  <c r="K32" i="39"/>
  <c r="J33" i="39"/>
  <c r="K33" i="39"/>
  <c r="J34" i="39"/>
  <c r="K34" i="39"/>
  <c r="J35" i="39"/>
  <c r="K35" i="39"/>
  <c r="J36" i="39"/>
  <c r="K36" i="39"/>
  <c r="J29" i="39"/>
  <c r="J17" i="39"/>
  <c r="K17" i="39"/>
  <c r="J18" i="39"/>
  <c r="J19" i="39"/>
  <c r="K19" i="39"/>
  <c r="J20" i="39"/>
  <c r="K20" i="39"/>
  <c r="J21" i="39"/>
  <c r="K21" i="39"/>
  <c r="J22" i="39"/>
  <c r="K22" i="39"/>
  <c r="J23" i="39"/>
  <c r="K23" i="39"/>
  <c r="K16" i="39"/>
  <c r="D24" i="29"/>
  <c r="E24" i="29"/>
  <c r="F24" i="29"/>
  <c r="G24" i="29"/>
  <c r="H24" i="29"/>
  <c r="I24" i="29"/>
  <c r="C24" i="29"/>
  <c r="J30" i="38"/>
  <c r="K30" i="38"/>
  <c r="J31" i="38"/>
  <c r="J32" i="38"/>
  <c r="K32" i="38"/>
  <c r="J33" i="38"/>
  <c r="K33" i="38"/>
  <c r="J34" i="38"/>
  <c r="K34" i="38"/>
  <c r="J35" i="38"/>
  <c r="K35" i="38"/>
  <c r="J36" i="38"/>
  <c r="K36" i="38"/>
  <c r="J29" i="38"/>
  <c r="K29" i="38"/>
  <c r="J17" i="38"/>
  <c r="K17" i="38"/>
  <c r="J18" i="38"/>
  <c r="K18" i="38"/>
  <c r="J19" i="38"/>
  <c r="K19" i="38"/>
  <c r="J20" i="38"/>
  <c r="K20" i="38"/>
  <c r="J21" i="38"/>
  <c r="K21" i="38"/>
  <c r="J22" i="38"/>
  <c r="K22" i="38"/>
  <c r="J23" i="38"/>
  <c r="K23" i="38"/>
  <c r="J16" i="38"/>
  <c r="J24" i="38"/>
  <c r="K24" i="38"/>
  <c r="J30" i="37"/>
  <c r="K30" i="37"/>
  <c r="J31" i="37"/>
  <c r="K31" i="37"/>
  <c r="J32" i="37"/>
  <c r="K32" i="37"/>
  <c r="J33" i="37"/>
  <c r="K33" i="37"/>
  <c r="J34" i="37"/>
  <c r="K34" i="37"/>
  <c r="J35" i="37"/>
  <c r="K35" i="37"/>
  <c r="J36" i="37"/>
  <c r="K36" i="37"/>
  <c r="J29" i="37"/>
  <c r="K29" i="37"/>
  <c r="J17" i="37"/>
  <c r="K17" i="37"/>
  <c r="J18" i="37"/>
  <c r="K18" i="37"/>
  <c r="J19" i="37"/>
  <c r="K19" i="37"/>
  <c r="J20" i="37"/>
  <c r="J21" i="37"/>
  <c r="K21" i="37"/>
  <c r="J22" i="37"/>
  <c r="K22" i="37"/>
  <c r="J23" i="37"/>
  <c r="K23" i="37"/>
  <c r="J16" i="37"/>
  <c r="K16" i="37"/>
  <c r="D37" i="45"/>
  <c r="E37" i="45"/>
  <c r="F37" i="45"/>
  <c r="G37" i="45"/>
  <c r="H37" i="45"/>
  <c r="I37" i="45"/>
  <c r="C37" i="45"/>
  <c r="D24" i="45"/>
  <c r="E24" i="45"/>
  <c r="F24" i="45"/>
  <c r="G24" i="45"/>
  <c r="H24" i="45"/>
  <c r="I24" i="45"/>
  <c r="C24" i="45"/>
  <c r="E8" i="45"/>
  <c r="D37" i="44"/>
  <c r="E37" i="44"/>
  <c r="F37" i="44"/>
  <c r="G37" i="44"/>
  <c r="H37" i="44"/>
  <c r="I37" i="44"/>
  <c r="C37" i="44"/>
  <c r="D37" i="40"/>
  <c r="E37" i="40"/>
  <c r="F37" i="40"/>
  <c r="G37" i="40"/>
  <c r="H37" i="40"/>
  <c r="I37" i="40"/>
  <c r="C37" i="40"/>
  <c r="D24" i="40"/>
  <c r="E24" i="40"/>
  <c r="F24" i="40"/>
  <c r="G24" i="40"/>
  <c r="H24" i="40"/>
  <c r="I24" i="40"/>
  <c r="C24" i="40"/>
  <c r="D37" i="43"/>
  <c r="E37" i="43"/>
  <c r="F37" i="43"/>
  <c r="G37" i="43"/>
  <c r="H37" i="43"/>
  <c r="I37" i="43"/>
  <c r="C37" i="43"/>
  <c r="D24" i="43"/>
  <c r="E24" i="43"/>
  <c r="F24" i="43"/>
  <c r="G24" i="43"/>
  <c r="H24" i="43"/>
  <c r="I24" i="43"/>
  <c r="C24" i="43"/>
  <c r="D37" i="29"/>
  <c r="E37" i="29"/>
  <c r="F37" i="29"/>
  <c r="G37" i="29"/>
  <c r="H37" i="29"/>
  <c r="I37" i="29"/>
  <c r="C37" i="29"/>
  <c r="K32" i="29"/>
  <c r="K33" i="29"/>
  <c r="K29" i="29"/>
  <c r="K17" i="29"/>
  <c r="K19" i="29"/>
  <c r="K22" i="29"/>
  <c r="E11" i="29"/>
  <c r="K20" i="33"/>
  <c r="K21" i="33"/>
  <c r="K32" i="32"/>
  <c r="K33" i="31"/>
  <c r="K34" i="31"/>
  <c r="K16" i="31"/>
  <c r="K31" i="28"/>
  <c r="C11" i="28"/>
  <c r="E11" i="28"/>
  <c r="E3" i="45"/>
  <c r="E4" i="45"/>
  <c r="E3" i="40"/>
  <c r="E4" i="40"/>
  <c r="D37" i="39"/>
  <c r="E37" i="39"/>
  <c r="F37" i="39"/>
  <c r="G37" i="39"/>
  <c r="H37" i="39"/>
  <c r="I37" i="39"/>
  <c r="C37" i="39"/>
  <c r="D24" i="39"/>
  <c r="E24" i="39"/>
  <c r="F24" i="39"/>
  <c r="G24" i="39"/>
  <c r="H24" i="39"/>
  <c r="I24" i="39"/>
  <c r="C24" i="39"/>
  <c r="D37" i="38"/>
  <c r="E37" i="38"/>
  <c r="F37" i="38"/>
  <c r="G37" i="38"/>
  <c r="H37" i="38"/>
  <c r="I37" i="38"/>
  <c r="C37" i="38"/>
  <c r="K31" i="38"/>
  <c r="D24" i="38"/>
  <c r="E24" i="38"/>
  <c r="F24" i="38"/>
  <c r="G24" i="38"/>
  <c r="H24" i="38"/>
  <c r="I24" i="38"/>
  <c r="C24" i="38"/>
  <c r="E11" i="38"/>
  <c r="E4" i="21"/>
  <c r="E5" i="21"/>
  <c r="E6" i="21"/>
  <c r="E7" i="21"/>
  <c r="E8" i="21"/>
  <c r="E9" i="21"/>
  <c r="E10" i="21"/>
  <c r="E3" i="21"/>
  <c r="C24" i="33"/>
  <c r="D24" i="33"/>
  <c r="E24" i="33"/>
  <c r="F24" i="33"/>
  <c r="G24" i="33"/>
  <c r="H24" i="33"/>
  <c r="I24" i="33"/>
  <c r="C11" i="31"/>
  <c r="K31" i="29"/>
  <c r="I37" i="33"/>
  <c r="H37" i="33"/>
  <c r="G37" i="33"/>
  <c r="F37" i="33"/>
  <c r="E37" i="33"/>
  <c r="D37" i="33"/>
  <c r="C37" i="33"/>
  <c r="K34" i="33"/>
  <c r="K30" i="33"/>
  <c r="I37" i="32"/>
  <c r="H37" i="32"/>
  <c r="G37" i="32"/>
  <c r="F37" i="32"/>
  <c r="E37" i="32"/>
  <c r="D37" i="32"/>
  <c r="C37" i="32"/>
  <c r="K35" i="32"/>
  <c r="K30" i="32"/>
  <c r="I37" i="31"/>
  <c r="H37" i="31"/>
  <c r="G37" i="31"/>
  <c r="F37" i="31"/>
  <c r="E37" i="31"/>
  <c r="D37" i="31"/>
  <c r="C37" i="31"/>
  <c r="I37" i="28"/>
  <c r="H37" i="28"/>
  <c r="G37" i="28"/>
  <c r="F37" i="28"/>
  <c r="E37" i="28"/>
  <c r="D37" i="28"/>
  <c r="C37" i="28"/>
  <c r="K35" i="28"/>
  <c r="K31" i="44"/>
  <c r="K36" i="40"/>
  <c r="K33" i="40"/>
  <c r="K36" i="43"/>
  <c r="K32" i="43"/>
  <c r="K18" i="29"/>
  <c r="K22" i="33"/>
  <c r="K19" i="33"/>
  <c r="K18" i="33"/>
  <c r="K17" i="33"/>
  <c r="K23" i="32"/>
  <c r="K20" i="32"/>
  <c r="K19" i="32"/>
  <c r="K18" i="32"/>
  <c r="K17" i="32"/>
  <c r="K16" i="32"/>
  <c r="I24" i="28"/>
  <c r="H24" i="28"/>
  <c r="G24" i="28"/>
  <c r="F24" i="28"/>
  <c r="E24" i="28"/>
  <c r="D24" i="28"/>
  <c r="C24" i="28"/>
  <c r="K23" i="28"/>
  <c r="K18" i="28"/>
  <c r="K16" i="28"/>
  <c r="K17" i="45"/>
  <c r="K22" i="40"/>
  <c r="K20" i="40"/>
  <c r="K19" i="40"/>
  <c r="K16" i="40"/>
  <c r="E5" i="33"/>
  <c r="E4" i="28"/>
  <c r="E5" i="28"/>
  <c r="E6" i="28"/>
  <c r="E7" i="28"/>
  <c r="E8" i="28"/>
  <c r="E9" i="28"/>
  <c r="E10" i="28"/>
  <c r="E3" i="28"/>
  <c r="E4" i="31"/>
  <c r="E5" i="31"/>
  <c r="E6" i="31"/>
  <c r="E7" i="31"/>
  <c r="E8" i="31"/>
  <c r="E9" i="31"/>
  <c r="E10" i="31"/>
  <c r="E5" i="32"/>
  <c r="E6" i="32"/>
  <c r="E7" i="32"/>
  <c r="E8" i="32"/>
  <c r="E9" i="32"/>
  <c r="E10" i="32"/>
  <c r="E6" i="33"/>
  <c r="E7" i="33"/>
  <c r="E8" i="33"/>
  <c r="E9" i="33"/>
  <c r="E10" i="33"/>
  <c r="E4" i="29"/>
  <c r="E5" i="29"/>
  <c r="E6" i="29"/>
  <c r="E7" i="29"/>
  <c r="E8" i="29"/>
  <c r="E9" i="29"/>
  <c r="E10" i="29"/>
  <c r="E5" i="45"/>
  <c r="E7" i="45"/>
  <c r="E9" i="45"/>
  <c r="E10" i="45"/>
  <c r="E4" i="44"/>
  <c r="E5" i="44"/>
  <c r="E6" i="44"/>
  <c r="E7" i="44"/>
  <c r="E8" i="44"/>
  <c r="E9" i="44"/>
  <c r="E10" i="44"/>
  <c r="E3" i="44"/>
  <c r="E5" i="40"/>
  <c r="E6" i="40"/>
  <c r="E7" i="40"/>
  <c r="E8" i="40"/>
  <c r="E9" i="40"/>
  <c r="E10" i="40"/>
  <c r="K29" i="39"/>
  <c r="K20" i="37"/>
  <c r="K18" i="39"/>
  <c r="K17" i="43"/>
  <c r="K23" i="43"/>
  <c r="E3" i="43"/>
  <c r="E4" i="43"/>
  <c r="E5" i="43"/>
  <c r="E6" i="43"/>
  <c r="E7" i="43"/>
  <c r="E8" i="43"/>
  <c r="E9" i="43"/>
  <c r="E10" i="43"/>
  <c r="E3" i="39"/>
  <c r="E4" i="39"/>
  <c r="E5" i="39"/>
  <c r="E6" i="39"/>
  <c r="E7" i="39"/>
  <c r="E8" i="39"/>
  <c r="E9" i="39"/>
  <c r="E10" i="39"/>
  <c r="E4" i="38"/>
  <c r="E5" i="38"/>
  <c r="E6" i="38"/>
  <c r="E7" i="38"/>
  <c r="E8" i="38"/>
  <c r="E9" i="38"/>
  <c r="E10" i="38"/>
  <c r="E4" i="37"/>
  <c r="E5" i="37"/>
  <c r="E6" i="37"/>
  <c r="E7" i="37"/>
  <c r="E8" i="37"/>
  <c r="E9" i="37"/>
  <c r="E10" i="37"/>
  <c r="E3" i="38"/>
  <c r="E3" i="37"/>
  <c r="E3" i="29"/>
  <c r="E3" i="31"/>
  <c r="D11" i="31"/>
  <c r="J37" i="33"/>
  <c r="K37" i="33"/>
  <c r="E11" i="21"/>
  <c r="E11" i="32"/>
  <c r="E11" i="31"/>
  <c r="J24" i="39"/>
  <c r="K24" i="39"/>
  <c r="J37" i="39"/>
  <c r="K37" i="39"/>
  <c r="K29" i="43"/>
  <c r="J24" i="44"/>
  <c r="K24" i="44"/>
  <c r="K18" i="31"/>
  <c r="K29" i="32"/>
  <c r="J37" i="37"/>
  <c r="K37" i="37"/>
  <c r="J37" i="28"/>
  <c r="K37" i="28"/>
  <c r="J37" i="44"/>
  <c r="K37" i="44"/>
  <c r="J37" i="38"/>
  <c r="K37" i="38"/>
  <c r="J24" i="37"/>
  <c r="K24" i="37"/>
  <c r="K16" i="38"/>
  <c r="J24" i="43"/>
  <c r="K24" i="43"/>
  <c r="J24" i="40"/>
  <c r="K24" i="40"/>
  <c r="J37" i="40"/>
  <c r="K37" i="40"/>
  <c r="K29" i="45"/>
  <c r="K29" i="31"/>
  <c r="J37" i="32"/>
  <c r="K37" i="32"/>
  <c r="J24" i="32"/>
  <c r="K24" i="32"/>
  <c r="J24" i="33"/>
  <c r="K24" i="33"/>
  <c r="J37" i="29"/>
  <c r="K37" i="29"/>
  <c r="J24" i="29"/>
  <c r="K24" i="29"/>
</calcChain>
</file>

<file path=xl/sharedStrings.xml><?xml version="1.0" encoding="utf-8"?>
<sst xmlns="http://schemas.openxmlformats.org/spreadsheetml/2006/main" count="770" uniqueCount="48">
  <si>
    <t>Male</t>
  </si>
  <si>
    <t>Female</t>
  </si>
  <si>
    <t>Total</t>
  </si>
  <si>
    <t>NSW</t>
  </si>
  <si>
    <t>VIC</t>
  </si>
  <si>
    <t>QLD</t>
  </si>
  <si>
    <t>SA</t>
  </si>
  <si>
    <t>WA</t>
  </si>
  <si>
    <t>TAS</t>
  </si>
  <si>
    <t>NT</t>
  </si>
  <si>
    <t>ACT</t>
  </si>
  <si>
    <t>AGE GROUP</t>
  </si>
  <si>
    <t>25-34</t>
  </si>
  <si>
    <t>35-44</t>
  </si>
  <si>
    <t>45-54</t>
  </si>
  <si>
    <t>55-64</t>
  </si>
  <si>
    <t>65+</t>
  </si>
  <si>
    <t>STATE</t>
  </si>
  <si>
    <t>TOTAL</t>
  </si>
  <si>
    <t>Note:</t>
  </si>
  <si>
    <t>16-17</t>
  </si>
  <si>
    <t>18-24</t>
  </si>
  <si>
    <t>% Variance from previous month</t>
  </si>
  <si>
    <t>% of ABS Estimated Population</t>
  </si>
  <si>
    <t>State</t>
  </si>
  <si>
    <t>State % of Legally Valid Consent Registrations (Including Intent Registrations of 16 &amp; 17 year olds)</t>
  </si>
  <si>
    <t>Total Legally Valid Consent Registrations (Including Intent Registrations of 16 &amp; 17 year olds)</t>
  </si>
  <si>
    <t>3. State % of Legally Valid Consent Registrations (Including Intent Registrations of 16 &amp; 17 year olds) = Total Legally Valid Consent Registrations (Including Intent Registrations of 16 &amp; 17 year olds) for State / Total Legally Valid Consent Registrations</t>
  </si>
  <si>
    <t xml:space="preserve"> </t>
  </si>
  <si>
    <r>
      <t xml:space="preserve">2. Legally valid Consent Registrations (Including Intent Registrations of 16 &amp; 17 year olds) = </t>
    </r>
    <r>
      <rPr>
        <sz val="10"/>
        <rFont val="Arial"/>
      </rPr>
      <t>Female Total + Male Total.</t>
    </r>
  </si>
  <si>
    <t>Please note:  Excludes estimated population for 0-15 year old residents</t>
  </si>
  <si>
    <r>
      <t xml:space="preserve">4. Negative Variance </t>
    </r>
    <r>
      <rPr>
        <sz val="10"/>
        <rFont val="Arial"/>
      </rPr>
      <t>occurs due to: registration end-dated due to death or by request, registrant moved to another state.</t>
    </r>
  </si>
  <si>
    <r>
      <t>1. % of ABS Estimated Population (as at 30 June 2014)</t>
    </r>
    <r>
      <rPr>
        <sz val="10"/>
        <rFont val="Arial"/>
      </rPr>
      <t xml:space="preserve"> = Gender Total/ABS Estimated Gender Population.  </t>
    </r>
    <r>
      <rPr>
        <b/>
        <sz val="10"/>
        <rFont val="Arial"/>
        <family val="2"/>
      </rPr>
      <t>Please note:</t>
    </r>
    <r>
      <rPr>
        <sz val="10"/>
        <rFont val="Arial"/>
      </rPr>
      <t xml:space="preserve">  Excludes estimated population of 0-15 year old residents.</t>
    </r>
  </si>
  <si>
    <t>Grand Total Registrations For December 2014
Used to Calculate % Variance from previous month for January 2015</t>
  </si>
  <si>
    <t>Population figures are customised population projections for 30 June 2015 prepared by ABS according to assumptions agreed to by the Department of Health and Ageing.  Copyright in ABS data resides with the Commonwealth of Australia. Used with permission.</t>
  </si>
  <si>
    <t>5. The above tables include registrants who have registered their objection to donate - 18 years &amp; above = 21 052  and 16-17 years = 22</t>
  </si>
  <si>
    <t>5. The above tables include registrants who have registered their objection to donate - 18 years &amp; above = 21190 and 16-17 years = 26</t>
  </si>
  <si>
    <t>5. The above tables include registrants who have registered their objection to donate - 18 years &amp; above = 21,342 and 16-17 years = 27</t>
  </si>
  <si>
    <t>5. The above tables include registrants who have registered their objection to donate - 18 years &amp; above = 21,728 and 16-17 years = 26</t>
  </si>
  <si>
    <t>5. The above tables include registrants who have registered their objection to donate - 18 years &amp; above = 22065 and 16-17 years = 24</t>
  </si>
  <si>
    <t>5. The above tables include registrants who have registered their objection to donate - 18 years &amp; above =  22384 and 16-17 years = 29</t>
  </si>
  <si>
    <t>5. The above tables include registrants who have registered their objection to donate - 18 years &amp; above = 22 676 and 16-17 years = 30</t>
  </si>
  <si>
    <t>5. The above tables include registrants who have registered their objection to donate - 18 years &amp; above = 22924 and 16-17 years = 31</t>
  </si>
  <si>
    <t>5. The above tables include registrants who have registered their objection to donate - 18 years &amp; above = 23102 and 16-17 years = 31</t>
  </si>
  <si>
    <t>5. The above tables include registrants who have registered their objection to donate - 18 years &amp; above = 23,315 and 16-17 years = 28</t>
  </si>
  <si>
    <t>5. The above tables include registrants who have registered their objection to donate - 18 years &amp; above = 23,502 and 16-17 years = 27</t>
  </si>
  <si>
    <r>
      <t>1. % of ABS Estimated Population (as at 30 June 2015)</t>
    </r>
    <r>
      <rPr>
        <sz val="10"/>
        <rFont val="Arial"/>
      </rPr>
      <t xml:space="preserve"> = Gender Total/ABS Estimated Gender Population.  </t>
    </r>
    <r>
      <rPr>
        <b/>
        <sz val="10"/>
        <rFont val="Arial"/>
        <family val="2"/>
      </rPr>
      <t>Please note:</t>
    </r>
    <r>
      <rPr>
        <sz val="10"/>
        <rFont val="Arial"/>
      </rPr>
      <t xml:space="preserve">  Excludes estimated population of 0-15 year old residents.</t>
    </r>
  </si>
  <si>
    <t>5. The above tables include registrants who have registered their objection to donate - 18 years &amp; above = 23,735 and 16-17 years = 30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</si>
</sst>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1" formatCode="_(* #,##0.00_);_(* \(#,##0.00\);_(* &quot;-&quot;??_);_(@_)"/>
    <numFmt numFmtId="172" formatCode="0.0%"/>
    <numFmt numFmtId="177" formatCode="#\ ###\ ##0"/>
    <numFmt numFmtId="184" formatCode="_(* #,##0_);_(* \(#,##0\);_(* &quot;-&quot;??_);_(@_)"/>
    <numFmt numFmtId="186" formatCode="#,##0;[Red]#,##0"/>
  </numFmts>
  <fonts count="18" x14ac:knownFonts="1">
    <font>
      <sz val="10"/>
      <name val="Arial"/>
    </font>
    <font>
      <sz val="10"/>
      <name val="Arial"/>
    </font>
    <font>
      <sz val="9"/>
      <name val="Arial"/>
      <family val="2"/>
    </font>
    <font>
      <b/>
      <sz val="9"/>
      <color indexed="9"/>
      <name val="Arial"/>
      <family val="2"/>
    </font>
    <font>
      <b/>
      <sz val="9"/>
      <name val="Arial"/>
      <family val="2"/>
    </font>
    <font>
      <b/>
      <sz val="10"/>
      <name val="Arial"/>
      <family val="2"/>
    </font>
    <font>
      <sz val="8"/>
      <name val="Arial"/>
      <family val="2"/>
    </font>
    <font>
      <sz val="9"/>
      <name val="Arial"/>
      <family val="2"/>
    </font>
    <font>
      <b/>
      <sz val="9"/>
      <color indexed="9"/>
      <name val="Arial"/>
      <family val="2"/>
    </font>
    <font>
      <b/>
      <sz val="10"/>
      <color indexed="9"/>
      <name val="Arial"/>
      <family val="2"/>
    </font>
    <font>
      <b/>
      <sz val="10"/>
      <color indexed="9"/>
      <name val="Arial"/>
      <family val="2"/>
    </font>
    <font>
      <sz val="10"/>
      <name val="Arial"/>
      <family val="2"/>
    </font>
    <font>
      <b/>
      <sz val="10"/>
      <name val="Arial"/>
      <family val="2"/>
    </font>
    <font>
      <sz val="10"/>
      <name val="Arial"/>
      <family val="2"/>
    </font>
    <font>
      <sz val="10"/>
      <color indexed="9"/>
      <name val="Arial"/>
      <family val="2"/>
    </font>
    <font>
      <b/>
      <sz val="10"/>
      <color indexed="10"/>
      <name val="Arial"/>
      <family val="2"/>
    </font>
    <font>
      <sz val="10"/>
      <name val="Arial"/>
      <family val="2"/>
    </font>
    <font>
      <sz val="10"/>
      <name val="Arial"/>
      <family val="2"/>
    </font>
  </fonts>
  <fills count="8">
    <fill>
      <patternFill patternType="none"/>
    </fill>
    <fill>
      <patternFill patternType="gray125"/>
    </fill>
    <fill>
      <patternFill patternType="solid">
        <fgColor indexed="49"/>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34998626667073579"/>
        <bgColor indexed="64"/>
      </patternFill>
    </fill>
    <fill>
      <patternFill patternType="solid">
        <fgColor rgb="FF33CCCC"/>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171" fontId="1" fillId="0" borderId="0" applyFont="0" applyFill="0" applyBorder="0" applyAlignment="0" applyProtection="0"/>
    <xf numFmtId="9" fontId="1" fillId="0" borderId="0" applyFont="0" applyFill="0" applyBorder="0" applyAlignment="0" applyProtection="0"/>
  </cellStyleXfs>
  <cellXfs count="244">
    <xf numFmtId="0" fontId="0" fillId="0" borderId="0" xfId="0"/>
    <xf numFmtId="0" fontId="0" fillId="0" borderId="0" xfId="0" applyAlignment="1"/>
    <xf numFmtId="0" fontId="2" fillId="0" borderId="0" xfId="0" applyFont="1"/>
    <xf numFmtId="0" fontId="2" fillId="0" borderId="0" xfId="0" applyFont="1" applyAlignment="1">
      <alignment horizontal="center"/>
    </xf>
    <xf numFmtId="0" fontId="4" fillId="0" borderId="0" xfId="0" applyFont="1" applyFill="1"/>
    <xf numFmtId="1" fontId="2" fillId="0" borderId="0" xfId="0" applyNumberFormat="1" applyFont="1"/>
    <xf numFmtId="1" fontId="0" fillId="0" borderId="0" xfId="0" applyNumberFormat="1"/>
    <xf numFmtId="177" fontId="7" fillId="0" borderId="1" xfId="0" applyNumberFormat="1" applyFont="1" applyBorder="1" applyAlignment="1">
      <alignment horizontal="center"/>
    </xf>
    <xf numFmtId="177" fontId="8" fillId="2" borderId="1" xfId="0" applyNumberFormat="1" applyFont="1" applyFill="1" applyBorder="1" applyAlignment="1">
      <alignment horizontal="center"/>
    </xf>
    <xf numFmtId="0" fontId="0" fillId="0" borderId="0" xfId="0" applyAlignment="1">
      <alignment horizontal="center"/>
    </xf>
    <xf numFmtId="0" fontId="10" fillId="3" borderId="1" xfId="0" applyFont="1" applyFill="1" applyBorder="1" applyAlignment="1">
      <alignment horizontal="center" vertical="center" wrapText="1"/>
    </xf>
    <xf numFmtId="0" fontId="11" fillId="2" borderId="2" xfId="0" applyFont="1" applyFill="1" applyBorder="1" applyAlignment="1">
      <alignment horizontal="center"/>
    </xf>
    <xf numFmtId="0" fontId="11" fillId="2" borderId="3" xfId="0" applyFont="1" applyFill="1" applyBorder="1" applyAlignment="1">
      <alignment horizontal="center"/>
    </xf>
    <xf numFmtId="0" fontId="11" fillId="2" borderId="4" xfId="0" applyFont="1" applyFill="1" applyBorder="1" applyAlignment="1">
      <alignment horizontal="center"/>
    </xf>
    <xf numFmtId="0" fontId="12" fillId="0" borderId="0" xfId="0" applyFont="1" applyFill="1" applyBorder="1" applyAlignment="1">
      <alignment horizontal="center"/>
    </xf>
    <xf numFmtId="0" fontId="13" fillId="0" borderId="0" xfId="0" applyFont="1" applyBorder="1" applyAlignment="1">
      <alignment horizontal="center"/>
    </xf>
    <xf numFmtId="0" fontId="13" fillId="0" borderId="0" xfId="0" applyFont="1" applyBorder="1"/>
    <xf numFmtId="0" fontId="13" fillId="0" borderId="0" xfId="0" applyFont="1"/>
    <xf numFmtId="9" fontId="10" fillId="3" borderId="1" xfId="0" applyNumberFormat="1" applyFont="1" applyFill="1" applyBorder="1" applyAlignment="1">
      <alignment horizontal="center" vertical="center" wrapText="1"/>
    </xf>
    <xf numFmtId="9" fontId="12" fillId="0" borderId="0" xfId="0" applyNumberFormat="1" applyFont="1" applyFill="1" applyBorder="1" applyAlignment="1">
      <alignment horizontal="center" vertical="center" wrapText="1" shrinkToFit="1"/>
    </xf>
    <xf numFmtId="0" fontId="12" fillId="0" borderId="0" xfId="0" applyFont="1" applyFill="1" applyBorder="1" applyAlignment="1">
      <alignment horizontal="center" wrapText="1"/>
    </xf>
    <xf numFmtId="0" fontId="10" fillId="3" borderId="1" xfId="0" applyFont="1" applyFill="1" applyBorder="1" applyAlignment="1">
      <alignment horizontal="center"/>
    </xf>
    <xf numFmtId="3" fontId="11" fillId="0" borderId="1" xfId="0" applyNumberFormat="1" applyFont="1" applyBorder="1" applyAlignment="1">
      <alignment horizontal="center"/>
    </xf>
    <xf numFmtId="10" fontId="11" fillId="0" borderId="1" xfId="0" applyNumberFormat="1" applyFont="1" applyBorder="1" applyAlignment="1">
      <alignment horizontal="center"/>
    </xf>
    <xf numFmtId="177" fontId="12" fillId="0" borderId="0" xfId="0" applyNumberFormat="1" applyFont="1" applyFill="1" applyBorder="1" applyAlignment="1">
      <alignment horizontal="center"/>
    </xf>
    <xf numFmtId="177" fontId="10" fillId="2" borderId="1" xfId="0" applyNumberFormat="1" applyFont="1" applyFill="1" applyBorder="1" applyAlignment="1">
      <alignment horizontal="center"/>
    </xf>
    <xf numFmtId="10" fontId="10" fillId="2" borderId="1" xfId="2" applyNumberFormat="1" applyFont="1" applyFill="1" applyBorder="1" applyAlignment="1">
      <alignment horizontal="center"/>
    </xf>
    <xf numFmtId="10" fontId="10" fillId="2" borderId="1" xfId="0" applyNumberFormat="1" applyFont="1" applyFill="1" applyBorder="1" applyAlignment="1">
      <alignment horizontal="center"/>
    </xf>
    <xf numFmtId="1" fontId="12" fillId="0" borderId="0" xfId="0" applyNumberFormat="1" applyFont="1" applyFill="1" applyBorder="1" applyAlignment="1">
      <alignment horizontal="center"/>
    </xf>
    <xf numFmtId="0" fontId="10" fillId="2" borderId="4" xfId="0" applyFont="1" applyFill="1" applyBorder="1" applyAlignment="1">
      <alignment horizontal="center" vertical="center"/>
    </xf>
    <xf numFmtId="0" fontId="13" fillId="0" borderId="0" xfId="0" applyFont="1" applyFill="1" applyBorder="1"/>
    <xf numFmtId="0" fontId="10" fillId="3" borderId="5" xfId="0" applyFont="1" applyFill="1" applyBorder="1" applyAlignment="1">
      <alignment horizontal="center"/>
    </xf>
    <xf numFmtId="0" fontId="10" fillId="3" borderId="5" xfId="0" applyFont="1" applyFill="1" applyBorder="1" applyAlignment="1">
      <alignment horizontal="center" wrapText="1"/>
    </xf>
    <xf numFmtId="3" fontId="11" fillId="0" borderId="0" xfId="0" applyNumberFormat="1" applyFont="1" applyFill="1" applyBorder="1" applyAlignment="1">
      <alignment horizontal="center"/>
    </xf>
    <xf numFmtId="177" fontId="13" fillId="0" borderId="0" xfId="0" applyNumberFormat="1" applyFont="1" applyBorder="1" applyAlignment="1">
      <alignment horizontal="center"/>
    </xf>
    <xf numFmtId="0" fontId="11" fillId="0" borderId="0" xfId="0" applyFont="1" applyFill="1" applyBorder="1"/>
    <xf numFmtId="0" fontId="11" fillId="0" borderId="0" xfId="0" applyFont="1" applyBorder="1"/>
    <xf numFmtId="0" fontId="11" fillId="0" borderId="0" xfId="0" applyFont="1"/>
    <xf numFmtId="0" fontId="10" fillId="3" borderId="1" xfId="0" applyFont="1" applyFill="1" applyBorder="1" applyAlignment="1">
      <alignment horizontal="center" wrapText="1"/>
    </xf>
    <xf numFmtId="0" fontId="11" fillId="0" borderId="0" xfId="0" applyFont="1" applyFill="1" applyBorder="1" applyAlignment="1">
      <alignment horizontal="center"/>
    </xf>
    <xf numFmtId="0" fontId="12" fillId="0" borderId="0" xfId="0" applyFont="1" applyFill="1" applyBorder="1" applyAlignment="1">
      <alignment horizontal="left"/>
    </xf>
    <xf numFmtId="0" fontId="13" fillId="0" borderId="0" xfId="0" applyFont="1" applyFill="1" applyAlignment="1">
      <alignment horizontal="left"/>
    </xf>
    <xf numFmtId="0" fontId="13" fillId="0" borderId="0" xfId="0" applyFont="1" applyFill="1" applyBorder="1" applyAlignment="1"/>
    <xf numFmtId="0" fontId="13" fillId="0" borderId="0" xfId="0" applyFont="1" applyBorder="1" applyAlignment="1"/>
    <xf numFmtId="0" fontId="13" fillId="0" borderId="0" xfId="0" applyFont="1" applyAlignment="1"/>
    <xf numFmtId="0" fontId="13" fillId="0" borderId="0" xfId="0" applyFont="1" applyFill="1" applyAlignment="1"/>
    <xf numFmtId="0" fontId="13" fillId="0" borderId="0" xfId="0" applyFont="1" applyFill="1" applyAlignment="1">
      <alignment horizontal="left" vertical="center"/>
    </xf>
    <xf numFmtId="0" fontId="12" fillId="0" borderId="0" xfId="0" applyFont="1" applyFill="1" applyBorder="1" applyAlignment="1">
      <alignment horizontal="left" vertical="center"/>
    </xf>
    <xf numFmtId="0" fontId="16" fillId="0" borderId="0" xfId="0" applyFont="1" applyFill="1" applyAlignment="1">
      <alignment horizontal="left"/>
    </xf>
    <xf numFmtId="0" fontId="16" fillId="0" borderId="0" xfId="0" applyFont="1" applyFill="1" applyAlignment="1"/>
    <xf numFmtId="0" fontId="15" fillId="0" borderId="0" xfId="0" applyFont="1" applyFill="1" applyAlignment="1"/>
    <xf numFmtId="0" fontId="15" fillId="0" borderId="0" xfId="0" applyFont="1" applyAlignment="1"/>
    <xf numFmtId="0" fontId="16" fillId="0" borderId="0" xfId="0" applyFont="1" applyFill="1" applyBorder="1" applyAlignment="1">
      <alignment horizontal="left"/>
    </xf>
    <xf numFmtId="0" fontId="16" fillId="0" borderId="0" xfId="0" applyFont="1" applyFill="1" applyBorder="1" applyAlignment="1"/>
    <xf numFmtId="0" fontId="16" fillId="0" borderId="0" xfId="0" applyFont="1" applyBorder="1" applyAlignment="1"/>
    <xf numFmtId="0" fontId="16" fillId="0" borderId="0" xfId="0" applyFont="1" applyAlignment="1"/>
    <xf numFmtId="0" fontId="16" fillId="0" borderId="0" xfId="0" applyFont="1" applyFill="1" applyBorder="1"/>
    <xf numFmtId="0" fontId="16" fillId="0" borderId="0" xfId="0" applyFont="1" applyBorder="1"/>
    <xf numFmtId="0" fontId="16" fillId="0" borderId="0" xfId="0" applyFont="1"/>
    <xf numFmtId="0" fontId="16" fillId="0" borderId="0" xfId="0" applyFont="1" applyFill="1" applyAlignment="1">
      <alignment horizontal="center"/>
    </xf>
    <xf numFmtId="0" fontId="16" fillId="0" borderId="0" xfId="0" applyFont="1" applyFill="1" applyBorder="1" applyAlignment="1">
      <alignment horizontal="center"/>
    </xf>
    <xf numFmtId="0" fontId="16" fillId="0" borderId="0" xfId="0" applyFont="1" applyBorder="1" applyAlignment="1">
      <alignment horizontal="center"/>
    </xf>
    <xf numFmtId="0" fontId="11" fillId="0" borderId="0" xfId="0" applyFont="1" applyFill="1" applyBorder="1" applyAlignment="1"/>
    <xf numFmtId="10" fontId="13" fillId="0" borderId="0" xfId="0" applyNumberFormat="1" applyFont="1" applyBorder="1"/>
    <xf numFmtId="0" fontId="10" fillId="3" borderId="1" xfId="0" applyFont="1" applyFill="1" applyBorder="1"/>
    <xf numFmtId="177" fontId="11" fillId="0" borderId="1" xfId="0" applyNumberFormat="1" applyFont="1" applyBorder="1" applyAlignment="1">
      <alignment horizontal="center"/>
    </xf>
    <xf numFmtId="10" fontId="11" fillId="0" borderId="1" xfId="2" applyNumberFormat="1" applyFont="1" applyBorder="1" applyAlignment="1">
      <alignment horizontal="center"/>
    </xf>
    <xf numFmtId="1" fontId="11" fillId="0" borderId="0" xfId="0" applyNumberFormat="1" applyFont="1" applyFill="1" applyBorder="1" applyAlignment="1">
      <alignment horizontal="center"/>
    </xf>
    <xf numFmtId="10" fontId="11" fillId="0" borderId="0" xfId="0" applyNumberFormat="1" applyFont="1" applyFill="1" applyBorder="1" applyAlignment="1">
      <alignment horizontal="center"/>
    </xf>
    <xf numFmtId="177" fontId="11" fillId="0" borderId="0" xfId="0" applyNumberFormat="1" applyFont="1" applyFill="1" applyBorder="1"/>
    <xf numFmtId="10" fontId="13" fillId="0" borderId="0" xfId="0" applyNumberFormat="1" applyFont="1" applyFill="1" applyBorder="1" applyAlignment="1">
      <alignment horizontal="center"/>
    </xf>
    <xf numFmtId="177" fontId="13" fillId="0" borderId="0" xfId="0" applyNumberFormat="1" applyFont="1" applyFill="1" applyBorder="1"/>
    <xf numFmtId="3" fontId="11" fillId="0" borderId="0" xfId="0" applyNumberFormat="1" applyFont="1" applyAlignment="1">
      <alignment horizontal="center"/>
    </xf>
    <xf numFmtId="177" fontId="11" fillId="0" borderId="0" xfId="0" applyNumberFormat="1" applyFont="1" applyBorder="1" applyAlignment="1">
      <alignment horizontal="center"/>
    </xf>
    <xf numFmtId="0" fontId="12" fillId="0" borderId="0" xfId="0" applyFont="1" applyBorder="1" applyAlignment="1">
      <alignment horizontal="left"/>
    </xf>
    <xf numFmtId="0" fontId="11" fillId="0" borderId="0" xfId="0" applyFont="1" applyBorder="1" applyAlignment="1">
      <alignment horizontal="center"/>
    </xf>
    <xf numFmtId="177" fontId="13" fillId="0" borderId="0" xfId="0" applyNumberFormat="1" applyFont="1" applyBorder="1"/>
    <xf numFmtId="177" fontId="11" fillId="0" borderId="0" xfId="0" applyNumberFormat="1" applyFont="1" applyBorder="1"/>
    <xf numFmtId="3" fontId="11" fillId="0" borderId="0" xfId="0" applyNumberFormat="1" applyFont="1" applyFill="1" applyAlignment="1">
      <alignment horizontal="center"/>
    </xf>
    <xf numFmtId="0" fontId="13" fillId="0" borderId="0" xfId="0" applyFont="1" applyFill="1" applyBorder="1" applyAlignment="1">
      <alignment horizontal="center"/>
    </xf>
    <xf numFmtId="0" fontId="13" fillId="0" borderId="0" xfId="0" applyFont="1" applyFill="1" applyAlignment="1">
      <alignment horizontal="center"/>
    </xf>
    <xf numFmtId="0" fontId="13" fillId="0" borderId="0" xfId="0" applyFont="1" applyFill="1" applyAlignment="1">
      <alignment horizontal="center" vertical="center"/>
    </xf>
    <xf numFmtId="0" fontId="10" fillId="0" borderId="0" xfId="0" applyFont="1" applyFill="1" applyBorder="1" applyAlignment="1">
      <alignment horizontal="center"/>
    </xf>
    <xf numFmtId="0" fontId="14" fillId="0" borderId="0" xfId="0" applyFont="1" applyFill="1" applyBorder="1"/>
    <xf numFmtId="9" fontId="10" fillId="0" borderId="0" xfId="0" applyNumberFormat="1" applyFont="1" applyFill="1" applyBorder="1" applyAlignment="1">
      <alignment horizontal="center" vertical="center" wrapText="1" shrinkToFit="1"/>
    </xf>
    <xf numFmtId="0" fontId="10" fillId="0" borderId="0" xfId="0" applyFont="1" applyFill="1" applyBorder="1" applyAlignment="1">
      <alignment horizontal="center" wrapText="1"/>
    </xf>
    <xf numFmtId="177" fontId="14" fillId="0" borderId="0" xfId="0" applyNumberFormat="1" applyFont="1" applyFill="1" applyBorder="1" applyAlignment="1">
      <alignment horizontal="center"/>
    </xf>
    <xf numFmtId="177" fontId="10" fillId="0" borderId="0" xfId="0" applyNumberFormat="1" applyFont="1" applyFill="1" applyBorder="1" applyAlignment="1">
      <alignment horizontal="center"/>
    </xf>
    <xf numFmtId="0" fontId="11" fillId="0" borderId="0" xfId="0" applyFont="1" applyFill="1"/>
    <xf numFmtId="0" fontId="16" fillId="0" borderId="0" xfId="0" applyFont="1" applyFill="1"/>
    <xf numFmtId="177" fontId="11" fillId="0" borderId="0" xfId="0" applyNumberFormat="1" applyFont="1" applyFill="1" applyBorder="1" applyAlignment="1">
      <alignment horizontal="center"/>
    </xf>
    <xf numFmtId="3" fontId="10" fillId="0" borderId="0" xfId="0" applyNumberFormat="1" applyFont="1" applyFill="1" applyBorder="1" applyAlignment="1">
      <alignment horizontal="center"/>
    </xf>
    <xf numFmtId="0" fontId="10" fillId="3" borderId="2" xfId="0" applyFont="1" applyFill="1" applyBorder="1" applyAlignment="1">
      <alignment horizontal="center"/>
    </xf>
    <xf numFmtId="0" fontId="13" fillId="0" borderId="0" xfId="0" applyFont="1" applyAlignment="1">
      <alignment horizontal="left"/>
    </xf>
    <xf numFmtId="0" fontId="13" fillId="0" borderId="0" xfId="0" applyFont="1" applyAlignment="1">
      <alignment horizontal="left" vertical="center"/>
    </xf>
    <xf numFmtId="3" fontId="12" fillId="0" borderId="0" xfId="0" applyNumberFormat="1" applyFont="1" applyFill="1" applyBorder="1" applyAlignment="1">
      <alignment horizontal="center"/>
    </xf>
    <xf numFmtId="0" fontId="13" fillId="0" borderId="0" xfId="0" applyFont="1" applyFill="1"/>
    <xf numFmtId="0" fontId="17" fillId="0" borderId="0" xfId="0" applyFont="1"/>
    <xf numFmtId="0" fontId="5" fillId="0" borderId="0" xfId="0" applyFont="1"/>
    <xf numFmtId="0" fontId="17" fillId="0" borderId="0" xfId="0" applyFont="1" applyBorder="1" applyAlignment="1">
      <alignment horizontal="center"/>
    </xf>
    <xf numFmtId="177" fontId="17" fillId="0" borderId="0" xfId="0" applyNumberFormat="1" applyFont="1" applyAlignment="1">
      <alignment horizontal="center"/>
    </xf>
    <xf numFmtId="1" fontId="17" fillId="0" borderId="0" xfId="0" applyNumberFormat="1" applyFont="1"/>
    <xf numFmtId="0" fontId="17" fillId="0" borderId="0" xfId="0" applyFont="1" applyAlignment="1">
      <alignment vertical="top" wrapText="1"/>
    </xf>
    <xf numFmtId="49" fontId="9" fillId="0" borderId="0" xfId="0" applyNumberFormat="1" applyFont="1" applyFill="1" applyBorder="1" applyAlignment="1">
      <alignment horizontal="center" vertical="top" wrapText="1"/>
    </xf>
    <xf numFmtId="0" fontId="9" fillId="2" borderId="1"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xf>
    <xf numFmtId="0" fontId="17" fillId="0" borderId="6" xfId="0" applyFont="1" applyBorder="1" applyAlignment="1">
      <alignment horizontal="center"/>
    </xf>
    <xf numFmtId="177" fontId="17" fillId="0" borderId="7" xfId="0" applyNumberFormat="1" applyFont="1" applyBorder="1" applyAlignment="1">
      <alignment horizontal="center"/>
    </xf>
    <xf numFmtId="0" fontId="0" fillId="0" borderId="1" xfId="0" applyBorder="1" applyAlignment="1">
      <alignment horizontal="center"/>
    </xf>
    <xf numFmtId="3" fontId="0" fillId="0" borderId="1" xfId="0" applyNumberFormat="1" applyBorder="1" applyAlignment="1">
      <alignment horizontal="center"/>
    </xf>
    <xf numFmtId="10" fontId="0" fillId="0" borderId="1" xfId="0" applyNumberFormat="1" applyBorder="1" applyAlignment="1">
      <alignment horizontal="center"/>
    </xf>
    <xf numFmtId="184" fontId="11" fillId="0" borderId="0" xfId="1" applyNumberFormat="1" applyFont="1" applyBorder="1" applyAlignment="1">
      <alignment horizontal="left"/>
    </xf>
    <xf numFmtId="0" fontId="0" fillId="0" borderId="0" xfId="0" applyFill="1" applyAlignment="1"/>
    <xf numFmtId="3" fontId="2" fillId="0" borderId="1" xfId="0" applyNumberFormat="1" applyFont="1" applyBorder="1" applyAlignment="1">
      <alignment horizontal="center"/>
    </xf>
    <xf numFmtId="177" fontId="2" fillId="0" borderId="1" xfId="0" applyNumberFormat="1" applyFont="1" applyBorder="1" applyAlignment="1">
      <alignment horizontal="center"/>
    </xf>
    <xf numFmtId="0" fontId="12" fillId="4" borderId="0" xfId="0" applyFont="1" applyFill="1" applyBorder="1" applyAlignment="1">
      <alignment horizontal="left"/>
    </xf>
    <xf numFmtId="0" fontId="13" fillId="4" borderId="0" xfId="0" applyFont="1" applyFill="1" applyAlignment="1">
      <alignment horizontal="left"/>
    </xf>
    <xf numFmtId="0" fontId="13" fillId="4" borderId="0" xfId="0" applyFont="1" applyFill="1" applyBorder="1" applyAlignment="1"/>
    <xf numFmtId="0" fontId="13" fillId="4" borderId="0" xfId="0" applyFont="1" applyFill="1" applyAlignment="1"/>
    <xf numFmtId="0" fontId="13" fillId="4" borderId="0" xfId="0" applyFont="1" applyFill="1" applyAlignment="1">
      <alignment horizontal="left" vertical="center"/>
    </xf>
    <xf numFmtId="0" fontId="16" fillId="4" borderId="0" xfId="0" applyFont="1" applyFill="1" applyAlignment="1"/>
    <xf numFmtId="0" fontId="16" fillId="4" borderId="0" xfId="0" applyFont="1" applyFill="1" applyBorder="1" applyAlignment="1">
      <alignment horizontal="left"/>
    </xf>
    <xf numFmtId="0" fontId="16" fillId="4" borderId="0" xfId="0" applyFont="1" applyFill="1" applyBorder="1" applyAlignment="1"/>
    <xf numFmtId="3" fontId="9" fillId="2" borderId="1" xfId="0" applyNumberFormat="1" applyFont="1" applyFill="1" applyBorder="1" applyAlignment="1">
      <alignment horizontal="center"/>
    </xf>
    <xf numFmtId="10" fontId="9" fillId="2" borderId="1" xfId="0" applyNumberFormat="1" applyFont="1" applyFill="1" applyBorder="1" applyAlignment="1">
      <alignment horizontal="center"/>
    </xf>
    <xf numFmtId="172" fontId="11" fillId="0" borderId="1" xfId="0" applyNumberFormat="1" applyFont="1" applyBorder="1" applyAlignment="1" applyProtection="1">
      <alignment horizontal="center"/>
      <protection locked="0"/>
    </xf>
    <xf numFmtId="172" fontId="10" fillId="2" borderId="1" xfId="0" applyNumberFormat="1" applyFont="1" applyFill="1" applyBorder="1" applyAlignment="1" applyProtection="1">
      <alignment horizontal="center"/>
      <protection locked="0"/>
    </xf>
    <xf numFmtId="10" fontId="11" fillId="0" borderId="1" xfId="0" applyNumberFormat="1" applyFont="1" applyBorder="1" applyAlignment="1">
      <alignment horizontal="right"/>
    </xf>
    <xf numFmtId="10" fontId="10" fillId="2" borderId="1" xfId="0" applyNumberFormat="1" applyFont="1" applyFill="1" applyBorder="1" applyAlignment="1">
      <alignment horizontal="right"/>
    </xf>
    <xf numFmtId="3" fontId="0" fillId="5" borderId="1" xfId="0" applyNumberFormat="1" applyFill="1" applyBorder="1" applyAlignment="1">
      <alignment horizontal="center"/>
    </xf>
    <xf numFmtId="3" fontId="0" fillId="0" borderId="1" xfId="0" applyNumberFormat="1" applyFill="1" applyBorder="1" applyAlignment="1">
      <alignment horizontal="center"/>
    </xf>
    <xf numFmtId="186" fontId="10" fillId="2" borderId="1" xfId="0" applyNumberFormat="1" applyFont="1" applyFill="1" applyBorder="1" applyAlignment="1">
      <alignment horizontal="center"/>
    </xf>
    <xf numFmtId="172" fontId="9" fillId="2" borderId="1" xfId="0" applyNumberFormat="1" applyFont="1" applyFill="1" applyBorder="1" applyAlignment="1" applyProtection="1">
      <alignment horizontal="center"/>
      <protection locked="0"/>
    </xf>
    <xf numFmtId="186" fontId="11" fillId="0" borderId="1" xfId="0" applyNumberFormat="1" applyFont="1" applyBorder="1" applyAlignment="1">
      <alignment horizontal="center"/>
    </xf>
    <xf numFmtId="0" fontId="16" fillId="5" borderId="0" xfId="0" applyFont="1" applyFill="1" applyBorder="1" applyAlignment="1">
      <alignment horizontal="center"/>
    </xf>
    <xf numFmtId="0" fontId="16" fillId="5" borderId="0" xfId="0" applyFont="1" applyFill="1" applyBorder="1" applyAlignment="1"/>
    <xf numFmtId="0" fontId="16" fillId="5" borderId="0" xfId="0" applyFont="1" applyFill="1" applyAlignment="1"/>
    <xf numFmtId="0" fontId="16" fillId="5" borderId="0" xfId="0" applyFont="1" applyFill="1" applyBorder="1"/>
    <xf numFmtId="3" fontId="14" fillId="2" borderId="1" xfId="0" applyNumberFormat="1" applyFont="1" applyFill="1" applyBorder="1" applyAlignment="1">
      <alignment horizontal="center"/>
    </xf>
    <xf numFmtId="10" fontId="14" fillId="2" borderId="1" xfId="0" applyNumberFormat="1" applyFont="1" applyFill="1" applyBorder="1" applyAlignment="1">
      <alignment horizontal="center"/>
    </xf>
    <xf numFmtId="0" fontId="12" fillId="5" borderId="0" xfId="0" applyFont="1" applyFill="1" applyBorder="1" applyAlignment="1">
      <alignment horizontal="left" vertical="center"/>
    </xf>
    <xf numFmtId="186" fontId="11" fillId="0" borderId="1" xfId="0" applyNumberFormat="1" applyFont="1" applyFill="1" applyBorder="1" applyAlignment="1">
      <alignment horizontal="center"/>
    </xf>
    <xf numFmtId="186" fontId="11" fillId="0" borderId="2" xfId="0" applyNumberFormat="1" applyFont="1" applyFill="1" applyBorder="1" applyAlignment="1">
      <alignment horizontal="center"/>
    </xf>
    <xf numFmtId="172" fontId="11" fillId="0" borderId="1" xfId="0" applyNumberFormat="1" applyFont="1" applyFill="1" applyBorder="1" applyAlignment="1" applyProtection="1">
      <alignment horizontal="center"/>
      <protection locked="0"/>
    </xf>
    <xf numFmtId="186" fontId="10" fillId="6" borderId="1" xfId="0" applyNumberFormat="1" applyFont="1" applyFill="1" applyBorder="1" applyAlignment="1">
      <alignment horizontal="center"/>
    </xf>
    <xf numFmtId="172" fontId="10" fillId="6" borderId="1" xfId="0" applyNumberFormat="1" applyFont="1" applyFill="1" applyBorder="1" applyAlignment="1" applyProtection="1">
      <alignment horizontal="center"/>
      <protection locked="0"/>
    </xf>
    <xf numFmtId="3" fontId="11" fillId="0" borderId="1" xfId="0" applyNumberFormat="1" applyFont="1" applyFill="1" applyBorder="1" applyAlignment="1">
      <alignment horizontal="center"/>
    </xf>
    <xf numFmtId="10" fontId="11" fillId="0" borderId="1" xfId="0" applyNumberFormat="1" applyFont="1" applyFill="1" applyBorder="1" applyAlignment="1">
      <alignment horizontal="center"/>
    </xf>
    <xf numFmtId="186" fontId="0" fillId="0" borderId="1" xfId="0" applyNumberFormat="1" applyBorder="1" applyAlignment="1">
      <alignment horizontal="center"/>
    </xf>
    <xf numFmtId="3" fontId="10" fillId="2" borderId="1" xfId="0" applyNumberFormat="1" applyFont="1" applyFill="1" applyBorder="1" applyAlignment="1">
      <alignment horizontal="center"/>
    </xf>
    <xf numFmtId="3" fontId="10" fillId="2" borderId="1" xfId="1" applyNumberFormat="1" applyFont="1" applyFill="1" applyBorder="1" applyAlignment="1">
      <alignment horizontal="center"/>
    </xf>
    <xf numFmtId="0" fontId="11" fillId="0" borderId="1" xfId="0" applyFont="1" applyBorder="1" applyAlignment="1">
      <alignment horizontal="center"/>
    </xf>
    <xf numFmtId="3" fontId="10" fillId="7" borderId="1" xfId="0" applyNumberFormat="1" applyFont="1" applyFill="1" applyBorder="1" applyAlignment="1">
      <alignment horizontal="center"/>
    </xf>
    <xf numFmtId="10" fontId="10" fillId="7" borderId="1" xfId="0" applyNumberFormat="1" applyFont="1" applyFill="1" applyBorder="1" applyAlignment="1">
      <alignment horizontal="center"/>
    </xf>
    <xf numFmtId="3" fontId="11" fillId="0" borderId="1" xfId="1" applyNumberFormat="1" applyFont="1" applyBorder="1" applyAlignment="1">
      <alignment horizontal="center"/>
    </xf>
    <xf numFmtId="3" fontId="10" fillId="2" borderId="1" xfId="2" applyNumberFormat="1" applyFont="1" applyFill="1" applyBorder="1" applyAlignment="1">
      <alignment horizontal="center"/>
    </xf>
    <xf numFmtId="9" fontId="10" fillId="2" borderId="1" xfId="2" applyNumberFormat="1" applyFont="1" applyFill="1" applyBorder="1" applyAlignment="1">
      <alignment horizontal="center"/>
    </xf>
    <xf numFmtId="0" fontId="9" fillId="3" borderId="1" xfId="0" applyFont="1" applyFill="1" applyBorder="1" applyAlignment="1">
      <alignment horizontal="center" vertical="center" wrapText="1"/>
    </xf>
    <xf numFmtId="10" fontId="0" fillId="0" borderId="1" xfId="0" applyNumberFormat="1" applyBorder="1"/>
    <xf numFmtId="3" fontId="0" fillId="0" borderId="1" xfId="0" applyNumberFormat="1" applyBorder="1"/>
    <xf numFmtId="0" fontId="15" fillId="4" borderId="0" xfId="0" applyFont="1" applyFill="1" applyBorder="1" applyAlignment="1">
      <alignment horizontal="left"/>
    </xf>
    <xf numFmtId="0" fontId="16" fillId="4" borderId="0" xfId="0" applyFont="1" applyFill="1" applyAlignment="1">
      <alignment horizontal="left"/>
    </xf>
    <xf numFmtId="0" fontId="12" fillId="5" borderId="0" xfId="0" applyFont="1" applyFill="1" applyBorder="1" applyAlignment="1">
      <alignment horizontal="left"/>
    </xf>
    <xf numFmtId="0" fontId="10" fillId="3" borderId="1" xfId="0" applyFont="1" applyFill="1" applyBorder="1" applyAlignment="1">
      <alignment horizontal="center" vertical="center"/>
    </xf>
    <xf numFmtId="0" fontId="10" fillId="2" borderId="1" xfId="0" applyFont="1" applyFill="1" applyBorder="1" applyAlignment="1">
      <alignment horizontal="center" vertical="center" textRotation="56"/>
    </xf>
    <xf numFmtId="0" fontId="14" fillId="3" borderId="1" xfId="0" applyFont="1" applyFill="1" applyBorder="1" applyAlignment="1">
      <alignment horizontal="center" vertical="center"/>
    </xf>
    <xf numFmtId="0" fontId="13" fillId="5" borderId="0" xfId="0" applyFont="1" applyFill="1" applyAlignment="1">
      <alignment horizontal="left"/>
    </xf>
    <xf numFmtId="0" fontId="5" fillId="4" borderId="0" xfId="0" applyFont="1" applyFill="1" applyBorder="1" applyAlignment="1">
      <alignment wrapText="1"/>
    </xf>
    <xf numFmtId="0" fontId="13" fillId="4" borderId="0" xfId="0" applyFont="1" applyFill="1" applyAlignment="1">
      <alignment wrapText="1"/>
    </xf>
    <xf numFmtId="0" fontId="12" fillId="4" borderId="0" xfId="0" applyFont="1" applyFill="1" applyBorder="1" applyAlignment="1">
      <alignment horizontal="left" wrapText="1"/>
    </xf>
    <xf numFmtId="0" fontId="10" fillId="2" borderId="2" xfId="0" applyFont="1" applyFill="1" applyBorder="1" applyAlignment="1">
      <alignment horizontal="center"/>
    </xf>
    <xf numFmtId="0" fontId="10" fillId="2" borderId="3" xfId="0" applyFont="1" applyFill="1" applyBorder="1" applyAlignment="1">
      <alignment horizontal="center"/>
    </xf>
    <xf numFmtId="0" fontId="0" fillId="0" borderId="4" xfId="0" applyBorder="1" applyAlignment="1">
      <alignment horizontal="center"/>
    </xf>
    <xf numFmtId="0" fontId="5" fillId="4" borderId="0" xfId="0" applyFont="1" applyFill="1" applyBorder="1" applyAlignment="1">
      <alignment horizontal="left"/>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3" borderId="1" xfId="0" applyFont="1" applyFill="1" applyBorder="1" applyAlignment="1">
      <alignment horizontal="center" vertical="center" wrapText="1"/>
    </xf>
    <xf numFmtId="0" fontId="11" fillId="0" borderId="2" xfId="0" applyFont="1" applyBorder="1" applyAlignment="1">
      <alignment horizontal="center" wrapText="1"/>
    </xf>
    <xf numFmtId="0" fontId="13" fillId="0" borderId="1" xfId="0" applyFont="1" applyBorder="1" applyAlignment="1">
      <alignment horizontal="center" wrapText="1"/>
    </xf>
    <xf numFmtId="0" fontId="10" fillId="3" borderId="2" xfId="0" applyFont="1" applyFill="1" applyBorder="1" applyAlignment="1">
      <alignment horizontal="center" vertical="center"/>
    </xf>
    <xf numFmtId="0" fontId="11" fillId="0" borderId="3" xfId="0" applyFont="1" applyBorder="1" applyAlignment="1"/>
    <xf numFmtId="0" fontId="0" fillId="0" borderId="4" xfId="0" applyBorder="1" applyAlignment="1"/>
    <xf numFmtId="0" fontId="5" fillId="5" borderId="0" xfId="0" applyFont="1" applyFill="1" applyBorder="1" applyAlignment="1">
      <alignment horizontal="left"/>
    </xf>
    <xf numFmtId="0" fontId="13" fillId="5" borderId="0" xfId="0" applyFont="1" applyFill="1" applyAlignment="1"/>
    <xf numFmtId="0" fontId="15" fillId="5" borderId="0" xfId="0" applyFont="1" applyFill="1" applyBorder="1" applyAlignment="1"/>
    <xf numFmtId="0" fontId="16" fillId="5" borderId="0" xfId="0" applyFont="1" applyFill="1" applyAlignment="1"/>
    <xf numFmtId="0" fontId="12" fillId="5" borderId="0" xfId="0" applyFont="1" applyFill="1" applyBorder="1" applyAlignment="1"/>
    <xf numFmtId="0" fontId="5" fillId="5" borderId="0" xfId="0" applyFont="1" applyFill="1" applyBorder="1" applyAlignment="1">
      <alignment wrapText="1"/>
    </xf>
    <xf numFmtId="0" fontId="13" fillId="5" borderId="0" xfId="0" applyFont="1" applyFill="1" applyAlignment="1">
      <alignment wrapText="1"/>
    </xf>
    <xf numFmtId="0" fontId="12" fillId="5" borderId="0" xfId="0" applyFont="1" applyFill="1" applyBorder="1" applyAlignment="1">
      <alignment horizontal="left" wrapText="1"/>
    </xf>
    <xf numFmtId="0" fontId="11" fillId="2" borderId="2" xfId="0" applyFont="1" applyFill="1" applyBorder="1" applyAlignment="1"/>
    <xf numFmtId="0" fontId="11" fillId="2" borderId="3" xfId="0" applyFont="1" applyFill="1" applyBorder="1" applyAlignment="1"/>
    <xf numFmtId="0" fontId="11" fillId="2" borderId="4" xfId="0" applyFont="1" applyFill="1" applyBorder="1" applyAlignment="1"/>
    <xf numFmtId="0" fontId="11" fillId="0" borderId="1" xfId="0" applyFont="1" applyBorder="1" applyAlignment="1">
      <alignment wrapText="1"/>
    </xf>
    <xf numFmtId="0" fontId="10" fillId="2" borderId="1" xfId="0" applyFont="1" applyFill="1" applyBorder="1" applyAlignment="1">
      <alignment vertical="center" textRotation="56"/>
    </xf>
    <xf numFmtId="0" fontId="0" fillId="0" borderId="4" xfId="0" applyBorder="1" applyAlignment="1">
      <alignment horizontal="center" vertical="center"/>
    </xf>
    <xf numFmtId="0" fontId="11" fillId="0" borderId="3" xfId="0" applyFont="1" applyBorder="1" applyAlignment="1">
      <alignment horizontal="center"/>
    </xf>
    <xf numFmtId="0" fontId="15" fillId="5" borderId="0" xfId="0" applyFont="1" applyFill="1" applyBorder="1" applyAlignment="1">
      <alignment horizontal="left"/>
    </xf>
    <xf numFmtId="0" fontId="16" fillId="5" borderId="0" xfId="0" applyFont="1" applyFill="1" applyAlignment="1">
      <alignment horizontal="left"/>
    </xf>
    <xf numFmtId="0" fontId="11" fillId="2" borderId="2" xfId="0" applyFont="1" applyFill="1" applyBorder="1" applyAlignment="1">
      <alignment horizontal="center"/>
    </xf>
    <xf numFmtId="0" fontId="11" fillId="2" borderId="3" xfId="0" applyFont="1" applyFill="1" applyBorder="1" applyAlignment="1">
      <alignment horizontal="center"/>
    </xf>
    <xf numFmtId="0" fontId="11" fillId="2" borderId="4" xfId="0" applyFont="1" applyFill="1" applyBorder="1" applyAlignment="1">
      <alignment horizontal="center"/>
    </xf>
    <xf numFmtId="0" fontId="9" fillId="3" borderId="1" xfId="0" applyFont="1" applyFill="1" applyBorder="1" applyAlignment="1">
      <alignment horizontal="center" vertical="center" wrapText="1"/>
    </xf>
    <xf numFmtId="0" fontId="11" fillId="0" borderId="1" xfId="0" applyFont="1" applyBorder="1" applyAlignment="1">
      <alignment horizontal="center" wrapText="1"/>
    </xf>
    <xf numFmtId="0" fontId="16" fillId="0" borderId="1" xfId="0" applyFont="1" applyBorder="1" applyAlignment="1">
      <alignment horizont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0" fillId="0" borderId="4" xfId="0" applyBorder="1" applyAlignment="1">
      <alignment horizontal="center" vertical="center" wrapText="1"/>
    </xf>
    <xf numFmtId="0" fontId="5" fillId="0" borderId="0" xfId="0" applyFont="1" applyFill="1" applyBorder="1" applyAlignment="1">
      <alignment horizontal="left"/>
    </xf>
    <xf numFmtId="0" fontId="13" fillId="0" borderId="0" xfId="0" applyFont="1" applyFill="1" applyAlignment="1"/>
    <xf numFmtId="0" fontId="15" fillId="0" borderId="0" xfId="0" applyFont="1" applyFill="1" applyBorder="1" applyAlignment="1"/>
    <xf numFmtId="0" fontId="16" fillId="0" borderId="0" xfId="0" applyFont="1" applyFill="1" applyAlignment="1"/>
    <xf numFmtId="0" fontId="12" fillId="0" borderId="0" xfId="0" applyFont="1" applyFill="1" applyBorder="1" applyAlignment="1">
      <alignment horizontal="left"/>
    </xf>
    <xf numFmtId="0" fontId="12" fillId="0" borderId="0" xfId="0" applyFont="1" applyFill="1" applyBorder="1" applyAlignment="1"/>
    <xf numFmtId="0" fontId="5" fillId="0" borderId="0" xfId="0" applyFont="1" applyFill="1" applyBorder="1" applyAlignment="1">
      <alignment wrapText="1"/>
    </xf>
    <xf numFmtId="0" fontId="13" fillId="0" borderId="0" xfId="0" applyFont="1" applyFill="1" applyAlignment="1">
      <alignment wrapText="1"/>
    </xf>
    <xf numFmtId="0" fontId="12" fillId="0" borderId="0" xfId="0" applyFont="1" applyFill="1" applyBorder="1" applyAlignment="1">
      <alignment horizontal="left" wrapText="1"/>
    </xf>
    <xf numFmtId="0" fontId="10" fillId="2" borderId="1" xfId="0" applyFont="1" applyFill="1" applyBorder="1" applyAlignment="1">
      <alignment horizontal="center"/>
    </xf>
    <xf numFmtId="0" fontId="11" fillId="0" borderId="1" xfId="0" applyFont="1" applyBorder="1" applyAlignment="1"/>
    <xf numFmtId="0" fontId="0" fillId="0" borderId="1" xfId="0" applyBorder="1" applyAlignment="1"/>
    <xf numFmtId="0" fontId="10" fillId="2" borderId="1" xfId="0" applyFont="1" applyFill="1" applyBorder="1" applyAlignment="1">
      <alignment horizontal="center" vertical="center"/>
    </xf>
    <xf numFmtId="0" fontId="0" fillId="0" borderId="1" xfId="0" applyBorder="1" applyAlignment="1">
      <alignment horizontal="center" vertical="center"/>
    </xf>
    <xf numFmtId="0" fontId="11" fillId="2" borderId="1" xfId="0" applyFont="1" applyFill="1" applyBorder="1" applyAlignment="1"/>
    <xf numFmtId="0" fontId="0" fillId="0" borderId="0" xfId="0" applyFill="1" applyAlignment="1"/>
    <xf numFmtId="0" fontId="0" fillId="0" borderId="3" xfId="0" applyBorder="1" applyAlignment="1"/>
    <xf numFmtId="0" fontId="15" fillId="0" borderId="0" xfId="0" applyFont="1" applyBorder="1" applyAlignment="1"/>
    <xf numFmtId="0" fontId="0" fillId="0" borderId="0" xfId="0" applyAlignment="1"/>
    <xf numFmtId="0" fontId="12" fillId="0" borderId="0" xfId="0" applyFont="1" applyBorder="1" applyAlignment="1"/>
    <xf numFmtId="0" fontId="13" fillId="0" borderId="0" xfId="0" applyFont="1" applyAlignment="1"/>
    <xf numFmtId="0" fontId="5" fillId="0" borderId="0" xfId="0" applyFont="1" applyBorder="1" applyAlignment="1">
      <alignment wrapText="1"/>
    </xf>
    <xf numFmtId="0" fontId="13" fillId="0" borderId="0" xfId="0" applyFont="1" applyAlignment="1">
      <alignment wrapText="1"/>
    </xf>
    <xf numFmtId="0" fontId="12" fillId="0" borderId="0" xfId="0" applyFont="1" applyBorder="1" applyAlignment="1">
      <alignment horizontal="left"/>
    </xf>
    <xf numFmtId="0" fontId="12" fillId="0" borderId="0" xfId="0" applyFont="1" applyBorder="1" applyAlignment="1">
      <alignment horizontal="left" wrapText="1"/>
    </xf>
    <xf numFmtId="0" fontId="5" fillId="0" borderId="0" xfId="0" applyFont="1" applyBorder="1" applyAlignment="1">
      <alignment horizontal="left"/>
    </xf>
    <xf numFmtId="49" fontId="9" fillId="2" borderId="8" xfId="0" applyNumberFormat="1" applyFont="1" applyFill="1" applyBorder="1" applyAlignment="1">
      <alignment horizontal="center" vertical="top" wrapText="1"/>
    </xf>
    <xf numFmtId="49" fontId="9" fillId="2" borderId="9" xfId="0" applyNumberFormat="1" applyFont="1" applyFill="1" applyBorder="1" applyAlignment="1">
      <alignment horizontal="center" vertical="top" wrapText="1"/>
    </xf>
    <xf numFmtId="49" fontId="9" fillId="2" borderId="10" xfId="0" applyNumberFormat="1" applyFont="1" applyFill="1" applyBorder="1" applyAlignment="1">
      <alignment horizontal="center" vertical="top" wrapText="1"/>
    </xf>
    <xf numFmtId="0" fontId="17" fillId="0" borderId="11" xfId="0" applyFont="1" applyBorder="1" applyAlignment="1">
      <alignment wrapText="1"/>
    </xf>
    <xf numFmtId="0" fontId="17" fillId="0" borderId="12" xfId="0" applyFont="1" applyBorder="1" applyAlignment="1">
      <alignment wrapText="1"/>
    </xf>
    <xf numFmtId="0" fontId="17" fillId="0" borderId="13" xfId="0" applyFont="1" applyBorder="1" applyAlignment="1">
      <alignment wrapText="1"/>
    </xf>
    <xf numFmtId="0" fontId="3" fillId="2" borderId="0" xfId="0" applyFont="1" applyFill="1" applyBorder="1" applyAlignment="1">
      <alignment horizontal="center" wrapText="1"/>
    </xf>
    <xf numFmtId="0" fontId="3" fillId="2" borderId="0" xfId="0" applyFont="1" applyFill="1" applyBorder="1" applyAlignment="1">
      <alignment horizontal="center"/>
    </xf>
    <xf numFmtId="0" fontId="0" fillId="0" borderId="0" xfId="0"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Q58"/>
  <sheetViews>
    <sheetView zoomScaleNormal="100" workbookViewId="0">
      <selection activeCell="J56" sqref="J56"/>
    </sheetView>
  </sheetViews>
  <sheetFormatPr defaultRowHeight="20.100000000000001" customHeight="1" x14ac:dyDescent="0.2"/>
  <cols>
    <col min="1" max="2" width="8.7109375" style="61" customWidth="1"/>
    <col min="3" max="11" width="12.7109375" style="61" customWidth="1"/>
    <col min="12" max="17" width="12.7109375" style="57" customWidth="1"/>
    <col min="18" max="29" width="12.7109375" style="58" customWidth="1"/>
    <col min="30" max="16384" width="9.140625" style="58"/>
  </cols>
  <sheetData>
    <row r="1" spans="1:17" s="17" customFormat="1" ht="20.100000000000001" customHeight="1" x14ac:dyDescent="0.2">
      <c r="A1" s="177" t="s">
        <v>11</v>
      </c>
      <c r="B1" s="178"/>
      <c r="C1" s="11"/>
      <c r="D1" s="12"/>
      <c r="E1" s="13"/>
      <c r="F1" s="14"/>
      <c r="G1" s="14"/>
      <c r="H1" s="14"/>
      <c r="I1" s="14"/>
      <c r="J1" s="15"/>
      <c r="K1" s="15"/>
      <c r="L1" s="16"/>
      <c r="M1" s="16"/>
      <c r="N1" s="16"/>
      <c r="O1" s="16"/>
      <c r="P1" s="16"/>
      <c r="Q1" s="16"/>
    </row>
    <row r="2" spans="1:17" s="17" customFormat="1" ht="127.5" x14ac:dyDescent="0.2">
      <c r="A2" s="179"/>
      <c r="B2" s="179"/>
      <c r="C2" s="10" t="s">
        <v>26</v>
      </c>
      <c r="D2" s="10" t="s">
        <v>25</v>
      </c>
      <c r="E2" s="18" t="s">
        <v>22</v>
      </c>
      <c r="F2" s="19"/>
      <c r="G2" s="20"/>
      <c r="H2" s="20"/>
      <c r="I2" s="20"/>
      <c r="J2" s="15"/>
      <c r="K2" s="15"/>
      <c r="L2" s="16"/>
      <c r="M2" s="16"/>
      <c r="N2" s="16"/>
      <c r="O2" s="16"/>
      <c r="P2" s="16"/>
      <c r="Q2" s="16"/>
    </row>
    <row r="3" spans="1:17" s="17" customFormat="1" ht="20.100000000000001" customHeight="1" x14ac:dyDescent="0.2">
      <c r="A3" s="165" t="s">
        <v>17</v>
      </c>
      <c r="B3" s="21" t="s">
        <v>3</v>
      </c>
      <c r="C3" s="110">
        <v>429168</v>
      </c>
      <c r="D3" s="111">
        <v>0.22739999999999999</v>
      </c>
      <c r="E3" s="23">
        <f>IF(C3=0,0,(C3-'% Var From Prev Month'!A3)/'% Var From Prev Month'!A3)</f>
        <v>5.0678682166911786E-3</v>
      </c>
      <c r="F3" s="24"/>
      <c r="G3" s="14"/>
      <c r="H3" s="14"/>
      <c r="I3" s="14"/>
      <c r="J3" s="15"/>
      <c r="K3" s="15"/>
      <c r="L3" s="16"/>
      <c r="M3" s="16"/>
      <c r="N3" s="16"/>
      <c r="O3" s="16"/>
      <c r="P3" s="16"/>
      <c r="Q3" s="16"/>
    </row>
    <row r="4" spans="1:17" s="17" customFormat="1" ht="20.100000000000001" customHeight="1" x14ac:dyDescent="0.2">
      <c r="A4" s="165"/>
      <c r="B4" s="21" t="s">
        <v>4</v>
      </c>
      <c r="C4" s="110">
        <v>471894</v>
      </c>
      <c r="D4" s="111">
        <v>0.25009999999999999</v>
      </c>
      <c r="E4" s="23">
        <f>IF(C4=0,0,(C4-'% Var From Prev Month'!A4)/'% Var From Prev Month'!A4)</f>
        <v>3.9721122403606601E-3</v>
      </c>
      <c r="F4" s="24"/>
      <c r="G4" s="14"/>
      <c r="H4" s="14"/>
      <c r="I4" s="14"/>
      <c r="J4" s="15"/>
      <c r="K4" s="15"/>
      <c r="L4" s="16"/>
      <c r="M4" s="16"/>
      <c r="N4" s="16"/>
      <c r="O4" s="16"/>
      <c r="P4" s="16"/>
      <c r="Q4" s="16"/>
    </row>
    <row r="5" spans="1:17" s="17" customFormat="1" ht="20.100000000000001" customHeight="1" x14ac:dyDescent="0.2">
      <c r="A5" s="165"/>
      <c r="B5" s="21" t="s">
        <v>5</v>
      </c>
      <c r="C5" s="110">
        <v>373431</v>
      </c>
      <c r="D5" s="111">
        <v>0.19789999999999999</v>
      </c>
      <c r="E5" s="23">
        <f>IF(C5=0,0,(C5-'% Var From Prev Month'!A5)/'% Var From Prev Month'!A5)</f>
        <v>4.3489486678823285E-3</v>
      </c>
      <c r="F5" s="24"/>
      <c r="G5" s="14"/>
      <c r="H5" s="14"/>
      <c r="I5" s="14"/>
      <c r="J5" s="15"/>
      <c r="K5" s="15"/>
      <c r="L5" s="16"/>
      <c r="M5" s="16"/>
      <c r="N5" s="16"/>
      <c r="O5" s="16"/>
      <c r="P5" s="16"/>
      <c r="Q5" s="16"/>
    </row>
    <row r="6" spans="1:17" s="17" customFormat="1" ht="20.100000000000001" customHeight="1" x14ac:dyDescent="0.2">
      <c r="A6" s="165"/>
      <c r="B6" s="21" t="s">
        <v>6</v>
      </c>
      <c r="C6" s="110">
        <v>215479</v>
      </c>
      <c r="D6" s="111">
        <v>0.1142</v>
      </c>
      <c r="E6" s="23">
        <f>IF(C6=0,0,(C6-'% Var From Prev Month'!A6)/'% Var From Prev Month'!A6)</f>
        <v>3.4787549131009817E-3</v>
      </c>
      <c r="F6" s="24"/>
      <c r="G6" s="14"/>
      <c r="H6" s="14"/>
      <c r="I6" s="14"/>
      <c r="J6" s="15"/>
      <c r="K6" s="15"/>
      <c r="L6" s="16"/>
      <c r="M6" s="16"/>
      <c r="N6" s="16"/>
      <c r="O6" s="16"/>
      <c r="P6" s="16"/>
      <c r="Q6" s="16"/>
    </row>
    <row r="7" spans="1:17" s="17" customFormat="1" ht="20.100000000000001" customHeight="1" x14ac:dyDescent="0.2">
      <c r="A7" s="165"/>
      <c r="B7" s="21" t="s">
        <v>7</v>
      </c>
      <c r="C7" s="110">
        <v>284730</v>
      </c>
      <c r="D7" s="111">
        <v>0.15090000000000001</v>
      </c>
      <c r="E7" s="23">
        <f>IF(C7=0,0,(C7-'% Var From Prev Month'!A7)/'% Var From Prev Month'!A7)</f>
        <v>2.0693878412906225E-3</v>
      </c>
      <c r="F7" s="24"/>
      <c r="G7" s="14"/>
      <c r="H7" s="14"/>
      <c r="I7" s="14"/>
      <c r="J7" s="15"/>
      <c r="K7" s="15"/>
      <c r="L7" s="16"/>
      <c r="M7" s="16"/>
      <c r="N7" s="16"/>
      <c r="O7" s="16"/>
      <c r="P7" s="16"/>
      <c r="Q7" s="16"/>
    </row>
    <row r="8" spans="1:17" s="17" customFormat="1" ht="20.100000000000001" customHeight="1" x14ac:dyDescent="0.2">
      <c r="A8" s="165"/>
      <c r="B8" s="21" t="s">
        <v>8</v>
      </c>
      <c r="C8" s="110">
        <v>56277</v>
      </c>
      <c r="D8" s="111">
        <v>2.98E-2</v>
      </c>
      <c r="E8" s="23">
        <f>IF(C8=0,0,(C8-'% Var From Prev Month'!A8)/'% Var From Prev Month'!A8)</f>
        <v>2.4938988545878831E-3</v>
      </c>
      <c r="F8" s="24"/>
      <c r="G8" s="14"/>
      <c r="H8" s="14"/>
      <c r="I8" s="14"/>
      <c r="J8" s="15"/>
      <c r="K8" s="15"/>
      <c r="L8" s="16"/>
      <c r="M8" s="16"/>
      <c r="N8" s="16"/>
      <c r="O8" s="16"/>
      <c r="P8" s="16"/>
      <c r="Q8" s="16"/>
    </row>
    <row r="9" spans="1:17" s="17" customFormat="1" ht="20.100000000000001" customHeight="1" x14ac:dyDescent="0.2">
      <c r="A9" s="165"/>
      <c r="B9" s="21" t="s">
        <v>9</v>
      </c>
      <c r="C9" s="110">
        <v>13713</v>
      </c>
      <c r="D9" s="111">
        <v>7.3000000000000001E-3</v>
      </c>
      <c r="E9" s="23">
        <f>IF(C9=0,0,(C9-'% Var From Prev Month'!A9)/'% Var From Prev Month'!A9)</f>
        <v>1.5337423312883436E-3</v>
      </c>
      <c r="F9" s="24"/>
      <c r="G9" s="14"/>
      <c r="H9" s="14"/>
      <c r="I9" s="14"/>
      <c r="J9" s="15"/>
      <c r="K9" s="15"/>
      <c r="L9" s="16"/>
      <c r="M9" s="16"/>
      <c r="N9" s="16"/>
      <c r="O9" s="16"/>
      <c r="P9" s="16"/>
      <c r="Q9" s="16"/>
    </row>
    <row r="10" spans="1:17" s="17" customFormat="1" ht="20.100000000000001" customHeight="1" x14ac:dyDescent="0.2">
      <c r="A10" s="165"/>
      <c r="B10" s="21" t="s">
        <v>10</v>
      </c>
      <c r="C10" s="110">
        <v>42198</v>
      </c>
      <c r="D10" s="111">
        <v>2.24E-2</v>
      </c>
      <c r="E10" s="23">
        <f>IF(C10=0,0,(C10-'% Var From Prev Month'!A10)/'% Var From Prev Month'!A10)</f>
        <v>4.642525533890436E-3</v>
      </c>
      <c r="F10" s="24"/>
      <c r="G10" s="14"/>
      <c r="H10" s="14"/>
      <c r="I10" s="14"/>
      <c r="J10" s="15"/>
      <c r="K10" s="15"/>
      <c r="L10" s="16"/>
      <c r="M10" s="16"/>
      <c r="N10" s="16"/>
      <c r="O10" s="16"/>
      <c r="P10" s="16"/>
      <c r="Q10" s="16"/>
    </row>
    <row r="11" spans="1:17" s="17" customFormat="1" ht="20.100000000000001" customHeight="1" x14ac:dyDescent="0.2">
      <c r="A11" s="164" t="s">
        <v>18</v>
      </c>
      <c r="B11" s="166"/>
      <c r="C11" s="132">
        <f>SUM(C3:C10)</f>
        <v>1886890</v>
      </c>
      <c r="D11" s="26">
        <v>1</v>
      </c>
      <c r="E11" s="27">
        <f>IF(C11=0,0,(C11-'% Var From Prev Month'!A11)/'% Var From Prev Month'!A11)</f>
        <v>3.9046559524056543E-3</v>
      </c>
      <c r="F11" s="28"/>
      <c r="G11" s="14"/>
      <c r="H11" s="14"/>
      <c r="I11" s="14"/>
      <c r="J11" s="15"/>
      <c r="K11" s="15"/>
      <c r="L11" s="16"/>
      <c r="M11" s="16"/>
      <c r="N11" s="16"/>
      <c r="O11" s="16"/>
      <c r="P11" s="16"/>
      <c r="Q11" s="16"/>
    </row>
    <row r="12" spans="1:17" s="17" customFormat="1" ht="20.100000000000001" customHeight="1" x14ac:dyDescent="0.2">
      <c r="A12" s="15"/>
      <c r="B12" s="15"/>
      <c r="C12" s="15"/>
      <c r="D12" s="15"/>
      <c r="E12" s="15"/>
      <c r="F12" s="15"/>
      <c r="G12" s="15"/>
      <c r="H12" s="15"/>
      <c r="I12" s="15"/>
      <c r="J12" s="15"/>
      <c r="K12" s="15"/>
      <c r="L12" s="16"/>
      <c r="M12" s="16"/>
      <c r="N12" s="16"/>
      <c r="O12" s="16"/>
      <c r="P12" s="16"/>
      <c r="Q12" s="16"/>
    </row>
    <row r="13" spans="1:17" s="17" customFormat="1" ht="20.100000000000001" customHeight="1" x14ac:dyDescent="0.2">
      <c r="A13" s="15"/>
      <c r="B13" s="15"/>
      <c r="C13" s="15"/>
      <c r="D13" s="15"/>
      <c r="E13" s="15"/>
      <c r="F13" s="15"/>
      <c r="G13" s="15"/>
      <c r="H13" s="15"/>
      <c r="I13" s="15"/>
      <c r="J13" s="15"/>
      <c r="K13" s="15"/>
      <c r="L13" s="16"/>
      <c r="M13" s="16"/>
      <c r="N13" s="16"/>
      <c r="O13" s="16"/>
      <c r="P13" s="16"/>
      <c r="Q13" s="16"/>
    </row>
    <row r="14" spans="1:17" s="17" customFormat="1" ht="20.100000000000001" customHeight="1" x14ac:dyDescent="0.2">
      <c r="A14" s="164" t="s">
        <v>11</v>
      </c>
      <c r="B14" s="180"/>
      <c r="C14" s="175" t="s">
        <v>1</v>
      </c>
      <c r="D14" s="176"/>
      <c r="E14" s="176"/>
      <c r="F14" s="176"/>
      <c r="G14" s="176"/>
      <c r="H14" s="176"/>
      <c r="I14" s="176"/>
      <c r="J14" s="176"/>
      <c r="K14" s="29"/>
      <c r="L14" s="20"/>
      <c r="M14" s="20"/>
      <c r="N14" s="30"/>
      <c r="O14" s="16"/>
      <c r="P14" s="16"/>
      <c r="Q14" s="16"/>
    </row>
    <row r="15" spans="1:17" s="17" customFormat="1" ht="39.950000000000003" customHeight="1" x14ac:dyDescent="0.2">
      <c r="A15" s="164"/>
      <c r="B15" s="164"/>
      <c r="C15" s="31" t="s">
        <v>20</v>
      </c>
      <c r="D15" s="31" t="s">
        <v>21</v>
      </c>
      <c r="E15" s="31" t="s">
        <v>12</v>
      </c>
      <c r="F15" s="31" t="s">
        <v>13</v>
      </c>
      <c r="G15" s="31" t="s">
        <v>14</v>
      </c>
      <c r="H15" s="31" t="s">
        <v>15</v>
      </c>
      <c r="I15" s="31" t="s">
        <v>16</v>
      </c>
      <c r="J15" s="31" t="s">
        <v>2</v>
      </c>
      <c r="K15" s="32" t="s">
        <v>23</v>
      </c>
      <c r="L15" s="20"/>
      <c r="M15" s="20"/>
      <c r="N15" s="30"/>
      <c r="O15" s="16"/>
      <c r="P15" s="16"/>
      <c r="Q15" s="16"/>
    </row>
    <row r="16" spans="1:17" s="17" customFormat="1" ht="20.100000000000001" customHeight="1" x14ac:dyDescent="0.2">
      <c r="A16" s="165" t="s">
        <v>17</v>
      </c>
      <c r="B16" s="21" t="s">
        <v>3</v>
      </c>
      <c r="C16" s="109">
        <v>462</v>
      </c>
      <c r="D16" s="110">
        <v>9614</v>
      </c>
      <c r="E16" s="110">
        <v>39266</v>
      </c>
      <c r="F16" s="110">
        <v>49939</v>
      </c>
      <c r="G16" s="110">
        <v>46897</v>
      </c>
      <c r="H16" s="110">
        <v>47298</v>
      </c>
      <c r="I16" s="110">
        <v>71100</v>
      </c>
      <c r="J16" s="22">
        <f>SUM(C16:I16)</f>
        <v>264576</v>
      </c>
      <c r="K16" s="126">
        <f>J16/'ABS Estimated Population'!D3</f>
        <v>8.6553852928196645E-2</v>
      </c>
      <c r="L16" s="33"/>
      <c r="M16" s="20"/>
      <c r="N16" s="30"/>
      <c r="O16" s="16"/>
      <c r="P16" s="16"/>
      <c r="Q16" s="16"/>
    </row>
    <row r="17" spans="1:17" s="17" customFormat="1" ht="20.100000000000001" customHeight="1" x14ac:dyDescent="0.2">
      <c r="A17" s="165"/>
      <c r="B17" s="21" t="s">
        <v>4</v>
      </c>
      <c r="C17" s="109">
        <v>325</v>
      </c>
      <c r="D17" s="110">
        <v>16183</v>
      </c>
      <c r="E17" s="110">
        <v>65203</v>
      </c>
      <c r="F17" s="110">
        <v>62094</v>
      </c>
      <c r="G17" s="110">
        <v>51869</v>
      </c>
      <c r="H17" s="110">
        <v>45544</v>
      </c>
      <c r="I17" s="110">
        <v>53972</v>
      </c>
      <c r="J17" s="22">
        <f t="shared" ref="J17:J23" si="0">SUM(C17:I17)</f>
        <v>295190</v>
      </c>
      <c r="K17" s="126">
        <f>J17/'ABS Estimated Population'!D4</f>
        <v>0.1231381091569551</v>
      </c>
      <c r="L17" s="33"/>
      <c r="M17" s="20"/>
      <c r="N17" s="30"/>
      <c r="O17" s="16"/>
      <c r="P17" s="16"/>
      <c r="Q17" s="16"/>
    </row>
    <row r="18" spans="1:17" s="17" customFormat="1" ht="20.100000000000001" customHeight="1" x14ac:dyDescent="0.2">
      <c r="A18" s="165"/>
      <c r="B18" s="21" t="s">
        <v>5</v>
      </c>
      <c r="C18" s="109">
        <v>396</v>
      </c>
      <c r="D18" s="110">
        <v>10069</v>
      </c>
      <c r="E18" s="110">
        <v>41183</v>
      </c>
      <c r="F18" s="110">
        <v>47170</v>
      </c>
      <c r="G18" s="110">
        <v>44408</v>
      </c>
      <c r="H18" s="110">
        <v>41379</v>
      </c>
      <c r="I18" s="110">
        <v>50249</v>
      </c>
      <c r="J18" s="22">
        <f t="shared" si="0"/>
        <v>234854</v>
      </c>
      <c r="K18" s="126">
        <f>J18/'ABS Estimated Population'!D5</f>
        <v>0.12458999000007957</v>
      </c>
      <c r="L18" s="33"/>
      <c r="M18" s="20"/>
      <c r="N18" s="30"/>
      <c r="O18" s="16"/>
      <c r="P18" s="16"/>
      <c r="Q18" s="16"/>
    </row>
    <row r="19" spans="1:17" s="17" customFormat="1" ht="20.100000000000001" customHeight="1" x14ac:dyDescent="0.2">
      <c r="A19" s="165"/>
      <c r="B19" s="21" t="s">
        <v>6</v>
      </c>
      <c r="C19" s="110">
        <v>3216</v>
      </c>
      <c r="D19" s="110">
        <v>13799</v>
      </c>
      <c r="E19" s="110">
        <v>22983</v>
      </c>
      <c r="F19" s="110">
        <v>19824</v>
      </c>
      <c r="G19" s="110">
        <v>19886</v>
      </c>
      <c r="H19" s="110">
        <v>19843</v>
      </c>
      <c r="I19" s="110">
        <v>28201</v>
      </c>
      <c r="J19" s="22">
        <f t="shared" si="0"/>
        <v>127752</v>
      </c>
      <c r="K19" s="126">
        <f>J19/'ABS Estimated Population'!D6</f>
        <v>0.18364644982110026</v>
      </c>
      <c r="L19" s="33"/>
      <c r="M19" s="20"/>
      <c r="N19" s="30"/>
      <c r="O19" s="16"/>
      <c r="P19" s="16"/>
      <c r="Q19" s="16"/>
    </row>
    <row r="20" spans="1:17" s="17" customFormat="1" ht="20.100000000000001" customHeight="1" x14ac:dyDescent="0.2">
      <c r="A20" s="165"/>
      <c r="B20" s="21" t="s">
        <v>7</v>
      </c>
      <c r="C20" s="109">
        <v>146</v>
      </c>
      <c r="D20" s="110">
        <v>8114</v>
      </c>
      <c r="E20" s="110">
        <v>37109</v>
      </c>
      <c r="F20" s="110">
        <v>36224</v>
      </c>
      <c r="G20" s="110">
        <v>32912</v>
      </c>
      <c r="H20" s="110">
        <v>29092</v>
      </c>
      <c r="I20" s="110">
        <v>32664</v>
      </c>
      <c r="J20" s="22">
        <f t="shared" si="0"/>
        <v>176261</v>
      </c>
      <c r="K20" s="126">
        <f>J20/'ABS Estimated Population'!D7</f>
        <v>0.17453415903055172</v>
      </c>
      <c r="L20" s="33"/>
      <c r="M20" s="20"/>
      <c r="N20" s="30"/>
      <c r="O20" s="16"/>
      <c r="P20" s="16"/>
      <c r="Q20" s="16"/>
    </row>
    <row r="21" spans="1:17" s="17" customFormat="1" ht="20.100000000000001" customHeight="1" x14ac:dyDescent="0.2">
      <c r="A21" s="165"/>
      <c r="B21" s="21" t="s">
        <v>8</v>
      </c>
      <c r="C21" s="109">
        <v>45</v>
      </c>
      <c r="D21" s="110">
        <v>2024</v>
      </c>
      <c r="E21" s="110">
        <v>6133</v>
      </c>
      <c r="F21" s="110">
        <v>6290</v>
      </c>
      <c r="G21" s="110">
        <v>6694</v>
      </c>
      <c r="H21" s="110">
        <v>6855</v>
      </c>
      <c r="I21" s="110">
        <v>7482</v>
      </c>
      <c r="J21" s="22">
        <f t="shared" si="0"/>
        <v>35523</v>
      </c>
      <c r="K21" s="126">
        <f>J21/'ABS Estimated Population'!D8</f>
        <v>0.16972612950080268</v>
      </c>
      <c r="L21" s="33"/>
      <c r="M21" s="20"/>
      <c r="N21" s="30"/>
      <c r="O21" s="16"/>
      <c r="P21" s="16"/>
      <c r="Q21" s="16"/>
    </row>
    <row r="22" spans="1:17" s="17" customFormat="1" ht="20.100000000000001" customHeight="1" x14ac:dyDescent="0.2">
      <c r="A22" s="165"/>
      <c r="B22" s="21" t="s">
        <v>9</v>
      </c>
      <c r="C22" s="109">
        <v>8</v>
      </c>
      <c r="D22" s="109">
        <v>411</v>
      </c>
      <c r="E22" s="110">
        <v>2321</v>
      </c>
      <c r="F22" s="110">
        <v>2167</v>
      </c>
      <c r="G22" s="110">
        <v>1772</v>
      </c>
      <c r="H22" s="110">
        <v>1308</v>
      </c>
      <c r="I22" s="109">
        <v>808</v>
      </c>
      <c r="J22" s="22">
        <f t="shared" si="0"/>
        <v>8795</v>
      </c>
      <c r="K22" s="126">
        <f>J22/'ABS Estimated Population'!D9</f>
        <v>0.10109776423932409</v>
      </c>
      <c r="L22" s="33"/>
      <c r="M22" s="20"/>
      <c r="N22" s="30"/>
      <c r="O22" s="16"/>
      <c r="P22" s="16"/>
      <c r="Q22" s="16"/>
    </row>
    <row r="23" spans="1:17" s="17" customFormat="1" ht="20.100000000000001" customHeight="1" x14ac:dyDescent="0.2">
      <c r="A23" s="165"/>
      <c r="B23" s="21" t="s">
        <v>10</v>
      </c>
      <c r="C23" s="109">
        <v>29</v>
      </c>
      <c r="D23" s="110">
        <v>1613</v>
      </c>
      <c r="E23" s="110">
        <v>6269</v>
      </c>
      <c r="F23" s="110">
        <v>5625</v>
      </c>
      <c r="G23" s="110">
        <v>4400</v>
      </c>
      <c r="H23" s="110">
        <v>3687</v>
      </c>
      <c r="I23" s="110">
        <v>4192</v>
      </c>
      <c r="J23" s="22">
        <f t="shared" si="0"/>
        <v>25815</v>
      </c>
      <c r="K23" s="126">
        <f>J23/'ABS Estimated Population'!D10</f>
        <v>0.16462493064899783</v>
      </c>
      <c r="L23" s="33"/>
      <c r="M23" s="20"/>
      <c r="N23" s="30"/>
      <c r="O23" s="16"/>
      <c r="P23" s="16"/>
      <c r="Q23" s="16"/>
    </row>
    <row r="24" spans="1:17" s="17" customFormat="1" ht="20.100000000000001" customHeight="1" x14ac:dyDescent="0.2">
      <c r="A24" s="164" t="s">
        <v>18</v>
      </c>
      <c r="B24" s="166"/>
      <c r="C24" s="25">
        <v>4627</v>
      </c>
      <c r="D24" s="25">
        <v>61827</v>
      </c>
      <c r="E24" s="25">
        <v>220467</v>
      </c>
      <c r="F24" s="25">
        <v>229333</v>
      </c>
      <c r="G24" s="25">
        <v>208838</v>
      </c>
      <c r="H24" s="25">
        <v>195006</v>
      </c>
      <c r="I24" s="25">
        <v>248668</v>
      </c>
      <c r="J24" s="25">
        <f>SUM(J16:J23)</f>
        <v>1168766</v>
      </c>
      <c r="K24" s="127">
        <f>J24/'ABS Estimated Population'!D11</f>
        <v>0.12304719536247655</v>
      </c>
      <c r="L24" s="20"/>
      <c r="M24" s="20"/>
      <c r="N24" s="30"/>
      <c r="O24" s="16"/>
      <c r="P24" s="16"/>
      <c r="Q24" s="16"/>
    </row>
    <row r="25" spans="1:17" s="17" customFormat="1" ht="20.100000000000001" customHeight="1" x14ac:dyDescent="0.2">
      <c r="A25" s="15"/>
      <c r="B25" s="15"/>
      <c r="C25" s="34"/>
      <c r="D25" s="15"/>
      <c r="E25" s="15"/>
      <c r="F25" s="15"/>
      <c r="G25" s="15"/>
      <c r="H25" s="15"/>
      <c r="I25" s="15"/>
      <c r="J25" s="15"/>
      <c r="K25" s="15"/>
      <c r="L25" s="30"/>
      <c r="M25" s="30"/>
      <c r="N25" s="30"/>
      <c r="O25" s="16"/>
      <c r="P25" s="16"/>
      <c r="Q25" s="16"/>
    </row>
    <row r="26" spans="1:17" s="17" customFormat="1" ht="20.100000000000001" customHeight="1" x14ac:dyDescent="0.2">
      <c r="A26" s="15"/>
      <c r="B26" s="15"/>
      <c r="C26" s="15"/>
      <c r="D26" s="15"/>
      <c r="E26" s="15"/>
      <c r="F26" s="15"/>
      <c r="G26" s="15"/>
      <c r="H26" s="15"/>
      <c r="I26" s="15"/>
      <c r="J26" s="15"/>
      <c r="K26" s="15"/>
      <c r="L26" s="30"/>
      <c r="M26" s="30"/>
      <c r="N26" s="30"/>
      <c r="O26" s="16"/>
      <c r="P26" s="16"/>
      <c r="Q26" s="16"/>
    </row>
    <row r="27" spans="1:17" s="37" customFormat="1" ht="20.100000000000001" customHeight="1" x14ac:dyDescent="0.2">
      <c r="A27" s="164" t="s">
        <v>11</v>
      </c>
      <c r="B27" s="164"/>
      <c r="C27" s="171" t="s">
        <v>0</v>
      </c>
      <c r="D27" s="172"/>
      <c r="E27" s="172"/>
      <c r="F27" s="172"/>
      <c r="G27" s="172"/>
      <c r="H27" s="172"/>
      <c r="I27" s="172"/>
      <c r="J27" s="172"/>
      <c r="K27" s="173"/>
      <c r="L27" s="35"/>
      <c r="M27" s="35"/>
      <c r="N27" s="35"/>
      <c r="O27" s="36"/>
      <c r="P27" s="36"/>
      <c r="Q27" s="36"/>
    </row>
    <row r="28" spans="1:17" s="37" customFormat="1" ht="39.950000000000003" customHeight="1" x14ac:dyDescent="0.2">
      <c r="A28" s="164"/>
      <c r="B28" s="164"/>
      <c r="C28" s="21" t="s">
        <v>20</v>
      </c>
      <c r="D28" s="21" t="s">
        <v>21</v>
      </c>
      <c r="E28" s="21" t="s">
        <v>12</v>
      </c>
      <c r="F28" s="21" t="s">
        <v>13</v>
      </c>
      <c r="G28" s="21" t="s">
        <v>14</v>
      </c>
      <c r="H28" s="21" t="s">
        <v>15</v>
      </c>
      <c r="I28" s="21" t="s">
        <v>16</v>
      </c>
      <c r="J28" s="21" t="s">
        <v>2</v>
      </c>
      <c r="K28" s="38" t="s">
        <v>23</v>
      </c>
      <c r="L28" s="35"/>
      <c r="M28" s="35"/>
      <c r="N28" s="35"/>
      <c r="O28" s="36"/>
      <c r="P28" s="36"/>
      <c r="Q28" s="36"/>
    </row>
    <row r="29" spans="1:17" s="37" customFormat="1" ht="20.100000000000001" customHeight="1" x14ac:dyDescent="0.2">
      <c r="A29" s="165" t="s">
        <v>17</v>
      </c>
      <c r="B29" s="21" t="s">
        <v>3</v>
      </c>
      <c r="C29" s="109">
        <v>142</v>
      </c>
      <c r="D29" s="110">
        <v>3603</v>
      </c>
      <c r="E29" s="110">
        <v>17272</v>
      </c>
      <c r="F29" s="110">
        <v>24917</v>
      </c>
      <c r="G29" s="110">
        <v>29020</v>
      </c>
      <c r="H29" s="110">
        <v>31919</v>
      </c>
      <c r="I29" s="110">
        <v>57719</v>
      </c>
      <c r="J29" s="22">
        <f>SUM(C29:I29)</f>
        <v>164592</v>
      </c>
      <c r="K29" s="126">
        <f>J29/'ABS Estimated Population'!C3</f>
        <v>5.5710200810172646E-2</v>
      </c>
      <c r="L29" s="36"/>
      <c r="M29" s="36"/>
      <c r="N29" s="36"/>
      <c r="O29" s="36"/>
      <c r="P29" s="36"/>
      <c r="Q29" s="36"/>
    </row>
    <row r="30" spans="1:17" s="37" customFormat="1" ht="20.100000000000001" customHeight="1" x14ac:dyDescent="0.2">
      <c r="A30" s="165"/>
      <c r="B30" s="21" t="s">
        <v>4</v>
      </c>
      <c r="C30" s="109">
        <v>78</v>
      </c>
      <c r="D30" s="110">
        <v>5028</v>
      </c>
      <c r="E30" s="110">
        <v>29859</v>
      </c>
      <c r="F30" s="110">
        <v>34262</v>
      </c>
      <c r="G30" s="110">
        <v>33245</v>
      </c>
      <c r="H30" s="110">
        <v>31353</v>
      </c>
      <c r="I30" s="110">
        <v>42879</v>
      </c>
      <c r="J30" s="22">
        <f t="shared" ref="J30:J36" si="1">SUM(C30:I30)</f>
        <v>176704</v>
      </c>
      <c r="K30" s="126">
        <f>J30/'ABS Estimated Population'!C4</f>
        <v>7.6740075478908903E-2</v>
      </c>
      <c r="L30" s="36"/>
      <c r="M30" s="36"/>
      <c r="N30" s="36"/>
      <c r="O30" s="36"/>
      <c r="P30" s="36"/>
      <c r="Q30" s="36"/>
    </row>
    <row r="31" spans="1:17" s="37" customFormat="1" ht="20.100000000000001" customHeight="1" x14ac:dyDescent="0.2">
      <c r="A31" s="165"/>
      <c r="B31" s="21" t="s">
        <v>5</v>
      </c>
      <c r="C31" s="109">
        <v>76</v>
      </c>
      <c r="D31" s="110">
        <v>2817</v>
      </c>
      <c r="E31" s="110">
        <v>16547</v>
      </c>
      <c r="F31" s="110">
        <v>22998</v>
      </c>
      <c r="G31" s="110">
        <v>26707</v>
      </c>
      <c r="H31" s="110">
        <v>27474</v>
      </c>
      <c r="I31" s="110">
        <v>41958</v>
      </c>
      <c r="J31" s="22">
        <f t="shared" si="1"/>
        <v>138577</v>
      </c>
      <c r="K31" s="126">
        <f>J31/'ABS Estimated Population'!C5</f>
        <v>7.5335204884880005E-2</v>
      </c>
      <c r="L31" s="36"/>
      <c r="M31" s="36"/>
      <c r="N31" s="36"/>
      <c r="O31" s="36"/>
      <c r="P31" s="36"/>
      <c r="Q31" s="36"/>
    </row>
    <row r="32" spans="1:17" s="37" customFormat="1" ht="20.100000000000001" customHeight="1" x14ac:dyDescent="0.2">
      <c r="A32" s="165"/>
      <c r="B32" s="21" t="s">
        <v>6</v>
      </c>
      <c r="C32" s="110">
        <v>3012</v>
      </c>
      <c r="D32" s="110">
        <v>9221</v>
      </c>
      <c r="E32" s="110">
        <v>13219</v>
      </c>
      <c r="F32" s="110">
        <v>11765</v>
      </c>
      <c r="G32" s="110">
        <v>13514</v>
      </c>
      <c r="H32" s="110">
        <v>13921</v>
      </c>
      <c r="I32" s="110">
        <v>23075</v>
      </c>
      <c r="J32" s="22">
        <f t="shared" si="1"/>
        <v>87727</v>
      </c>
      <c r="K32" s="126">
        <f>J32/'ABS Estimated Population'!C6</f>
        <v>0.13055059920205603</v>
      </c>
      <c r="L32" s="36"/>
      <c r="M32" s="36"/>
      <c r="N32" s="36"/>
      <c r="O32" s="36"/>
      <c r="P32" s="36"/>
      <c r="Q32" s="36"/>
    </row>
    <row r="33" spans="1:17" s="37" customFormat="1" ht="20.100000000000001" customHeight="1" x14ac:dyDescent="0.2">
      <c r="A33" s="165"/>
      <c r="B33" s="21" t="s">
        <v>7</v>
      </c>
      <c r="C33" s="109">
        <v>32</v>
      </c>
      <c r="D33" s="110">
        <v>2827</v>
      </c>
      <c r="E33" s="110">
        <v>17166</v>
      </c>
      <c r="F33" s="110">
        <v>19735</v>
      </c>
      <c r="G33" s="110">
        <v>21147</v>
      </c>
      <c r="H33" s="110">
        <v>20349</v>
      </c>
      <c r="I33" s="110">
        <v>27213</v>
      </c>
      <c r="J33" s="22">
        <f t="shared" si="1"/>
        <v>108469</v>
      </c>
      <c r="K33" s="126">
        <f>J33/'ABS Estimated Population'!C7</f>
        <v>0.10600222228520109</v>
      </c>
      <c r="L33" s="36"/>
      <c r="M33" s="36"/>
      <c r="N33" s="36"/>
      <c r="O33" s="36"/>
      <c r="P33" s="36"/>
      <c r="Q33" s="36"/>
    </row>
    <row r="34" spans="1:17" s="37" customFormat="1" ht="20.100000000000001" customHeight="1" x14ac:dyDescent="0.2">
      <c r="A34" s="165"/>
      <c r="B34" s="21" t="s">
        <v>8</v>
      </c>
      <c r="C34" s="109">
        <v>9</v>
      </c>
      <c r="D34" s="109">
        <v>568</v>
      </c>
      <c r="E34" s="110">
        <v>2651</v>
      </c>
      <c r="F34" s="110">
        <v>3102</v>
      </c>
      <c r="G34" s="110">
        <v>3761</v>
      </c>
      <c r="H34" s="110">
        <v>4463</v>
      </c>
      <c r="I34" s="110">
        <v>6200</v>
      </c>
      <c r="J34" s="22">
        <f t="shared" si="1"/>
        <v>20754</v>
      </c>
      <c r="K34" s="126">
        <f>J34/'ABS Estimated Population'!C8</f>
        <v>0.10170538077036166</v>
      </c>
      <c r="L34" s="36"/>
      <c r="M34" s="36"/>
      <c r="N34" s="36"/>
      <c r="O34" s="36"/>
      <c r="P34" s="36"/>
      <c r="Q34" s="36"/>
    </row>
    <row r="35" spans="1:17" s="37" customFormat="1" ht="20.100000000000001" customHeight="1" x14ac:dyDescent="0.2">
      <c r="A35" s="165"/>
      <c r="B35" s="21" t="s">
        <v>9</v>
      </c>
      <c r="C35" s="109">
        <v>0</v>
      </c>
      <c r="D35" s="109">
        <v>113</v>
      </c>
      <c r="E35" s="109">
        <v>848</v>
      </c>
      <c r="F35" s="110">
        <v>1037</v>
      </c>
      <c r="G35" s="110">
        <v>1131</v>
      </c>
      <c r="H35" s="109">
        <v>1021</v>
      </c>
      <c r="I35" s="109">
        <v>768</v>
      </c>
      <c r="J35" s="22">
        <f t="shared" si="1"/>
        <v>4918</v>
      </c>
      <c r="K35" s="126">
        <f>J35/'ABS Estimated Population'!C9</f>
        <v>4.9429122778805179E-2</v>
      </c>
      <c r="L35" s="36"/>
      <c r="M35" s="36"/>
      <c r="N35" s="36"/>
      <c r="O35" s="36"/>
      <c r="P35" s="36"/>
      <c r="Q35" s="36"/>
    </row>
    <row r="36" spans="1:17" s="37" customFormat="1" ht="20.100000000000001" customHeight="1" x14ac:dyDescent="0.2">
      <c r="A36" s="165"/>
      <c r="B36" s="21" t="s">
        <v>10</v>
      </c>
      <c r="C36" s="109">
        <v>10</v>
      </c>
      <c r="D36" s="109">
        <v>610</v>
      </c>
      <c r="E36" s="110">
        <v>3269</v>
      </c>
      <c r="F36" s="110">
        <v>3284</v>
      </c>
      <c r="G36" s="110">
        <v>3094</v>
      </c>
      <c r="H36" s="110">
        <v>2737</v>
      </c>
      <c r="I36" s="110">
        <v>3379</v>
      </c>
      <c r="J36" s="22">
        <f t="shared" si="1"/>
        <v>16383</v>
      </c>
      <c r="K36" s="126">
        <f>J36/'ABS Estimated Population'!C10</f>
        <v>0.10755787234601295</v>
      </c>
      <c r="L36" s="36"/>
      <c r="M36" s="36"/>
      <c r="N36" s="36"/>
      <c r="O36" s="36"/>
      <c r="P36" s="36"/>
      <c r="Q36" s="36"/>
    </row>
    <row r="37" spans="1:17" s="37" customFormat="1" ht="20.100000000000001" customHeight="1" x14ac:dyDescent="0.2">
      <c r="A37" s="164" t="s">
        <v>18</v>
      </c>
      <c r="B37" s="166"/>
      <c r="C37" s="25">
        <v>3359</v>
      </c>
      <c r="D37" s="25">
        <v>24787</v>
      </c>
      <c r="E37" s="25">
        <v>100831</v>
      </c>
      <c r="F37" s="25">
        <v>121100</v>
      </c>
      <c r="G37" s="25">
        <v>131619</v>
      </c>
      <c r="H37" s="25">
        <v>133237</v>
      </c>
      <c r="I37" s="25">
        <v>203191</v>
      </c>
      <c r="J37" s="25">
        <f>SUM(J29:J36)</f>
        <v>718124</v>
      </c>
      <c r="K37" s="127">
        <f>J37/'ABS Estimated Population'!C11</f>
        <v>7.7614335464729081E-2</v>
      </c>
      <c r="L37" s="36"/>
      <c r="M37" s="36"/>
      <c r="N37" s="36"/>
      <c r="O37" s="36"/>
      <c r="P37" s="36"/>
      <c r="Q37" s="36"/>
    </row>
    <row r="38" spans="1:17" s="37" customFormat="1" ht="20.100000000000001" customHeight="1" x14ac:dyDescent="0.2">
      <c r="A38" s="39"/>
      <c r="B38" s="39"/>
      <c r="C38" s="39"/>
      <c r="D38" s="39"/>
      <c r="E38" s="39"/>
      <c r="F38" s="39"/>
      <c r="G38" s="39"/>
      <c r="H38" s="39"/>
      <c r="I38" s="39"/>
      <c r="J38" s="39"/>
      <c r="K38" s="39"/>
      <c r="L38" s="35"/>
      <c r="M38" s="35"/>
      <c r="N38" s="35"/>
      <c r="O38" s="35"/>
      <c r="P38" s="35"/>
      <c r="Q38" s="36"/>
    </row>
    <row r="39" spans="1:17" s="44" customFormat="1" ht="20.100000000000001" customHeight="1" x14ac:dyDescent="0.2">
      <c r="A39" s="163" t="s">
        <v>19</v>
      </c>
      <c r="B39" s="167"/>
      <c r="C39" s="167"/>
      <c r="D39" s="167"/>
      <c r="E39" s="167"/>
      <c r="F39" s="167"/>
      <c r="G39" s="167"/>
      <c r="H39" s="167"/>
      <c r="I39" s="167"/>
      <c r="J39" s="167"/>
      <c r="K39" s="167"/>
      <c r="L39" s="118"/>
      <c r="M39" s="42"/>
      <c r="N39" s="42"/>
      <c r="O39" s="42"/>
      <c r="P39" s="42"/>
      <c r="Q39" s="43"/>
    </row>
    <row r="40" spans="1:17" s="44" customFormat="1" ht="20.100000000000001" customHeight="1" x14ac:dyDescent="0.2">
      <c r="A40" s="168" t="s">
        <v>32</v>
      </c>
      <c r="B40" s="169"/>
      <c r="C40" s="169"/>
      <c r="D40" s="169"/>
      <c r="E40" s="169"/>
      <c r="F40" s="169"/>
      <c r="G40" s="169"/>
      <c r="H40" s="169"/>
      <c r="I40" s="169"/>
      <c r="J40" s="169"/>
      <c r="K40" s="169"/>
      <c r="L40" s="118"/>
      <c r="M40" s="42"/>
      <c r="N40" s="42"/>
      <c r="O40" s="42"/>
      <c r="P40" s="42"/>
      <c r="Q40" s="43"/>
    </row>
    <row r="41" spans="1:17" s="44" customFormat="1" ht="20.100000000000001" customHeight="1" x14ac:dyDescent="0.2">
      <c r="A41" s="169"/>
      <c r="B41" s="169"/>
      <c r="C41" s="169"/>
      <c r="D41" s="169"/>
      <c r="E41" s="169"/>
      <c r="F41" s="169"/>
      <c r="G41" s="169"/>
      <c r="H41" s="169"/>
      <c r="I41" s="169"/>
      <c r="J41" s="169"/>
      <c r="K41" s="169"/>
      <c r="L41" s="119"/>
      <c r="M41" s="42"/>
      <c r="N41" s="42"/>
      <c r="O41" s="42"/>
      <c r="P41" s="42"/>
      <c r="Q41" s="43"/>
    </row>
    <row r="42" spans="1:17" s="44" customFormat="1" ht="20.100000000000001" customHeight="1" x14ac:dyDescent="0.2">
      <c r="A42" s="163" t="s">
        <v>29</v>
      </c>
      <c r="B42" s="163"/>
      <c r="C42" s="163"/>
      <c r="D42" s="163"/>
      <c r="E42" s="163"/>
      <c r="F42" s="163"/>
      <c r="G42" s="163"/>
      <c r="H42" s="163"/>
      <c r="I42" s="163"/>
      <c r="J42" s="163"/>
      <c r="K42" s="163"/>
      <c r="L42" s="117"/>
      <c r="M42" s="40"/>
      <c r="N42" s="40"/>
      <c r="O42" s="42"/>
      <c r="P42" s="42"/>
      <c r="Q42" s="43"/>
    </row>
    <row r="43" spans="1:17" s="44" customFormat="1" ht="20.100000000000001" customHeight="1" x14ac:dyDescent="0.2">
      <c r="A43" s="170" t="s">
        <v>27</v>
      </c>
      <c r="B43" s="170"/>
      <c r="C43" s="170"/>
      <c r="D43" s="170"/>
      <c r="E43" s="170"/>
      <c r="F43" s="170"/>
      <c r="G43" s="170"/>
      <c r="H43" s="170"/>
      <c r="I43" s="170"/>
      <c r="J43" s="170"/>
      <c r="K43" s="170"/>
      <c r="L43" s="117"/>
      <c r="M43" s="40"/>
      <c r="N43" s="40"/>
      <c r="O43" s="42"/>
      <c r="P43" s="42"/>
      <c r="Q43" s="43"/>
    </row>
    <row r="44" spans="1:17" s="44" customFormat="1" ht="20.100000000000001" customHeight="1" x14ac:dyDescent="0.2">
      <c r="A44" s="170"/>
      <c r="B44" s="170"/>
      <c r="C44" s="170"/>
      <c r="D44" s="170"/>
      <c r="E44" s="170"/>
      <c r="F44" s="170"/>
      <c r="G44" s="170"/>
      <c r="H44" s="170"/>
      <c r="I44" s="170"/>
      <c r="J44" s="170"/>
      <c r="K44" s="170"/>
      <c r="L44" s="116"/>
      <c r="M44" s="40"/>
      <c r="N44" s="40"/>
      <c r="O44" s="42"/>
      <c r="P44" s="42"/>
      <c r="Q44" s="43"/>
    </row>
    <row r="45" spans="1:17" s="44" customFormat="1" ht="20.100000000000001" customHeight="1" x14ac:dyDescent="0.2">
      <c r="A45" s="174" t="s">
        <v>31</v>
      </c>
      <c r="B45" s="163"/>
      <c r="C45" s="163"/>
      <c r="D45" s="163"/>
      <c r="E45" s="163"/>
      <c r="F45" s="163"/>
      <c r="G45" s="163"/>
      <c r="H45" s="163"/>
      <c r="I45" s="163"/>
      <c r="J45" s="163"/>
      <c r="K45" s="163"/>
      <c r="L45" s="120"/>
      <c r="M45" s="47"/>
      <c r="N45" s="47"/>
      <c r="O45" s="42"/>
      <c r="P45" s="42"/>
      <c r="Q45" s="43"/>
    </row>
    <row r="46" spans="1:17" s="51" customFormat="1" ht="20.100000000000001" customHeight="1" x14ac:dyDescent="0.2">
      <c r="A46" s="161" t="s">
        <v>35</v>
      </c>
      <c r="B46" s="162"/>
      <c r="C46" s="162"/>
      <c r="D46" s="162"/>
      <c r="E46" s="162"/>
      <c r="F46" s="162"/>
      <c r="G46" s="162"/>
      <c r="H46" s="162"/>
      <c r="I46" s="162"/>
      <c r="J46" s="162"/>
      <c r="K46" s="162"/>
      <c r="L46" s="121"/>
      <c r="M46" s="50"/>
      <c r="N46" s="50"/>
      <c r="O46" s="50"/>
      <c r="P46" s="50"/>
    </row>
    <row r="47" spans="1:17" s="55" customFormat="1" ht="20.100000000000001" customHeight="1" x14ac:dyDescent="0.2">
      <c r="A47" s="122"/>
      <c r="B47" s="122"/>
      <c r="C47" s="122"/>
      <c r="D47" s="122"/>
      <c r="E47" s="122"/>
      <c r="F47" s="122"/>
      <c r="G47" s="122"/>
      <c r="H47" s="122"/>
      <c r="I47" s="122"/>
      <c r="J47" s="122"/>
      <c r="K47" s="122"/>
      <c r="L47" s="123"/>
      <c r="M47" s="53"/>
      <c r="N47" s="53"/>
      <c r="O47" s="53"/>
      <c r="P47" s="53"/>
      <c r="Q47" s="54"/>
    </row>
    <row r="48" spans="1:17" ht="20.100000000000001" customHeight="1" x14ac:dyDescent="0.2">
      <c r="A48" s="52"/>
      <c r="B48" s="48"/>
      <c r="C48" s="48"/>
      <c r="D48" s="48"/>
      <c r="E48" s="48"/>
      <c r="F48" s="48"/>
      <c r="G48" s="48"/>
      <c r="H48" s="48"/>
      <c r="I48" s="48"/>
      <c r="J48" s="48"/>
      <c r="K48" s="48"/>
      <c r="L48" s="49"/>
      <c r="M48" s="49"/>
      <c r="N48" s="49"/>
      <c r="O48" s="56"/>
      <c r="P48" s="56"/>
    </row>
    <row r="49" spans="1:16" ht="20.100000000000001" customHeight="1" x14ac:dyDescent="0.2">
      <c r="A49" s="48"/>
      <c r="B49" s="48"/>
      <c r="C49" s="48"/>
      <c r="D49" s="48"/>
      <c r="E49" s="48"/>
      <c r="F49" s="48"/>
      <c r="G49" s="48"/>
      <c r="H49" s="48"/>
      <c r="I49" s="48"/>
      <c r="J49" s="48"/>
      <c r="K49" s="48"/>
      <c r="L49" s="49"/>
      <c r="M49" s="49"/>
      <c r="N49" s="49"/>
      <c r="O49" s="56"/>
      <c r="P49" s="56"/>
    </row>
    <row r="50" spans="1:16" ht="20.100000000000001" customHeight="1" x14ac:dyDescent="0.2">
      <c r="A50" s="48"/>
      <c r="B50" s="48"/>
      <c r="C50" s="48"/>
      <c r="D50" s="48"/>
      <c r="E50" s="48"/>
      <c r="F50" s="48"/>
      <c r="G50" s="48"/>
      <c r="H50" s="48"/>
      <c r="I50" s="48"/>
      <c r="J50" s="48"/>
      <c r="K50" s="48"/>
      <c r="L50" s="49"/>
      <c r="M50" s="49"/>
      <c r="N50" s="49"/>
      <c r="O50" s="56"/>
      <c r="P50" s="56"/>
    </row>
    <row r="51" spans="1:16" ht="20.100000000000001" customHeight="1" x14ac:dyDescent="0.2">
      <c r="A51" s="59"/>
      <c r="B51" s="59"/>
      <c r="C51" s="59"/>
      <c r="D51" s="59"/>
      <c r="E51" s="59"/>
      <c r="F51" s="59"/>
      <c r="G51" s="59"/>
      <c r="H51" s="59"/>
      <c r="I51" s="59"/>
      <c r="J51" s="59"/>
      <c r="K51" s="59"/>
      <c r="L51" s="49"/>
      <c r="M51" s="49"/>
      <c r="N51" s="49"/>
      <c r="O51" s="56"/>
      <c r="P51" s="56"/>
    </row>
    <row r="52" spans="1:16" ht="20.100000000000001" customHeight="1" x14ac:dyDescent="0.2">
      <c r="A52" s="59"/>
      <c r="B52" s="59"/>
      <c r="C52" s="59"/>
      <c r="D52" s="59"/>
      <c r="E52" s="59"/>
      <c r="F52" s="59"/>
      <c r="G52" s="59"/>
      <c r="H52" s="59"/>
      <c r="I52" s="59"/>
      <c r="J52" s="59"/>
      <c r="K52" s="59"/>
      <c r="L52" s="49"/>
      <c r="M52" s="49"/>
      <c r="N52" s="49"/>
      <c r="O52" s="56"/>
      <c r="P52" s="56"/>
    </row>
    <row r="53" spans="1:16" ht="20.100000000000001" customHeight="1" x14ac:dyDescent="0.2">
      <c r="A53" s="59"/>
      <c r="B53" s="59"/>
      <c r="C53" s="59"/>
      <c r="D53" s="59"/>
      <c r="E53" s="59"/>
      <c r="F53" s="59"/>
      <c r="G53" s="59"/>
      <c r="H53" s="59"/>
      <c r="I53" s="59"/>
      <c r="J53" s="59"/>
      <c r="K53" s="59"/>
      <c r="L53" s="49"/>
      <c r="M53" s="49"/>
      <c r="N53" s="49"/>
      <c r="O53" s="56"/>
      <c r="P53" s="56"/>
    </row>
    <row r="54" spans="1:16" ht="20.100000000000001" customHeight="1" x14ac:dyDescent="0.2">
      <c r="A54" s="59"/>
      <c r="B54" s="59"/>
      <c r="C54" s="59"/>
      <c r="D54" s="59"/>
      <c r="E54" s="59"/>
      <c r="F54" s="59"/>
      <c r="G54" s="59"/>
      <c r="H54" s="59"/>
      <c r="I54" s="59"/>
      <c r="J54" s="59"/>
      <c r="K54" s="59"/>
      <c r="L54" s="49"/>
      <c r="M54" s="49"/>
      <c r="N54" s="49"/>
      <c r="O54" s="56"/>
      <c r="P54" s="56"/>
    </row>
    <row r="55" spans="1:16" ht="20.100000000000001" customHeight="1" x14ac:dyDescent="0.2">
      <c r="A55" s="60"/>
      <c r="B55" s="60"/>
      <c r="C55" s="60"/>
      <c r="D55" s="60"/>
      <c r="E55" s="60"/>
      <c r="F55" s="60"/>
      <c r="G55" s="60"/>
      <c r="H55" s="60"/>
      <c r="I55" s="60"/>
      <c r="J55" s="60"/>
      <c r="K55" s="60"/>
      <c r="L55" s="56"/>
      <c r="M55" s="56"/>
      <c r="N55" s="56"/>
      <c r="O55" s="56"/>
      <c r="P55" s="56"/>
    </row>
    <row r="56" spans="1:16" ht="20.100000000000001" customHeight="1" x14ac:dyDescent="0.2">
      <c r="A56" s="60"/>
      <c r="B56" s="60"/>
      <c r="C56" s="60"/>
      <c r="D56" s="60"/>
      <c r="E56" s="60"/>
      <c r="F56" s="60"/>
      <c r="G56" s="60"/>
      <c r="H56" s="60"/>
      <c r="I56" s="60"/>
      <c r="J56" s="60"/>
      <c r="K56" s="60"/>
      <c r="L56" s="56"/>
      <c r="M56" s="56"/>
      <c r="N56" s="56"/>
      <c r="O56" s="56"/>
      <c r="P56" s="56"/>
    </row>
    <row r="57" spans="1:16" ht="20.100000000000001" customHeight="1" x14ac:dyDescent="0.2">
      <c r="A57" s="60"/>
      <c r="B57" s="60"/>
      <c r="C57" s="60"/>
      <c r="D57" s="60"/>
      <c r="E57" s="60"/>
      <c r="F57" s="60"/>
      <c r="G57" s="60"/>
      <c r="H57" s="60"/>
      <c r="I57" s="60"/>
      <c r="J57" s="60"/>
      <c r="K57" s="60"/>
      <c r="L57" s="56"/>
      <c r="M57" s="56"/>
      <c r="N57" s="56"/>
      <c r="O57" s="56"/>
      <c r="P57" s="56"/>
    </row>
    <row r="58" spans="1:16" ht="20.100000000000001" customHeight="1" x14ac:dyDescent="0.2">
      <c r="A58" s="60"/>
      <c r="B58" s="60"/>
      <c r="C58" s="60"/>
      <c r="D58" s="60"/>
      <c r="E58" s="60"/>
      <c r="F58" s="60"/>
      <c r="G58" s="60"/>
      <c r="H58" s="60"/>
      <c r="I58" s="60"/>
      <c r="J58" s="60"/>
      <c r="K58" s="60"/>
      <c r="L58" s="56"/>
      <c r="M58" s="56"/>
      <c r="N58" s="56"/>
      <c r="O58" s="56"/>
      <c r="P58" s="56"/>
    </row>
  </sheetData>
  <mergeCells count="17">
    <mergeCell ref="C14:J14"/>
    <mergeCell ref="A1:B2"/>
    <mergeCell ref="A14:B15"/>
    <mergeCell ref="A16:A23"/>
    <mergeCell ref="A24:B24"/>
    <mergeCell ref="A3:A10"/>
    <mergeCell ref="A11:B11"/>
    <mergeCell ref="A46:K46"/>
    <mergeCell ref="A42:K42"/>
    <mergeCell ref="A27:B28"/>
    <mergeCell ref="A29:A36"/>
    <mergeCell ref="A37:B37"/>
    <mergeCell ref="A39:K39"/>
    <mergeCell ref="A40:K41"/>
    <mergeCell ref="A43:K44"/>
    <mergeCell ref="C27:K27"/>
    <mergeCell ref="A45:K45"/>
  </mergeCells>
  <phoneticPr fontId="6" type="noConversion"/>
  <pageMargins left="0.74803149606299213" right="0.74803149606299213" top="0.98425196850393704" bottom="0.98425196850393704" header="0.51181102362204722" footer="0.51181102362204722"/>
  <pageSetup paperSize="9" scale="61" orientation="portrait" r:id="rId1"/>
  <headerFooter alignWithMargins="0">
    <oddHeader>&amp;C&amp;"Arial,Bold"The Australian Organ Donor  Register
Legally Valid Consent Registrations (Including Intent Registrations of 16 &amp; 17 year olds)
as at 31/01/2016</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Q47"/>
  <sheetViews>
    <sheetView zoomScaleNormal="100" workbookViewId="0">
      <selection activeCell="L40" sqref="L40"/>
    </sheetView>
  </sheetViews>
  <sheetFormatPr defaultRowHeight="20.100000000000001" customHeight="1" x14ac:dyDescent="0.2"/>
  <cols>
    <col min="1" max="2" width="8.7109375" style="57" customWidth="1"/>
    <col min="3" max="17" width="12.7109375" style="57" customWidth="1"/>
    <col min="18" max="106" width="12.7109375" style="58" customWidth="1"/>
    <col min="107" max="16384" width="9.140625" style="58"/>
  </cols>
  <sheetData>
    <row r="1" spans="1:17" s="37" customFormat="1" ht="20.100000000000001" customHeight="1" x14ac:dyDescent="0.2">
      <c r="A1" s="177" t="s">
        <v>11</v>
      </c>
      <c r="B1" s="194"/>
      <c r="C1" s="191"/>
      <c r="D1" s="192"/>
      <c r="E1" s="193"/>
      <c r="F1" s="62"/>
      <c r="G1" s="36"/>
      <c r="H1" s="36"/>
      <c r="I1" s="36"/>
      <c r="J1" s="36"/>
      <c r="K1" s="36"/>
      <c r="L1" s="36"/>
      <c r="M1" s="36"/>
      <c r="N1" s="36"/>
      <c r="O1" s="36"/>
      <c r="P1" s="36"/>
      <c r="Q1" s="36"/>
    </row>
    <row r="2" spans="1:17" s="17" customFormat="1" ht="127.5" x14ac:dyDescent="0.2">
      <c r="A2" s="194"/>
      <c r="B2" s="194"/>
      <c r="C2" s="10" t="s">
        <v>26</v>
      </c>
      <c r="D2" s="10" t="s">
        <v>25</v>
      </c>
      <c r="E2" s="18" t="s">
        <v>22</v>
      </c>
      <c r="F2" s="19"/>
      <c r="G2" s="16"/>
      <c r="H2" s="16"/>
      <c r="I2" s="16"/>
      <c r="J2" s="16"/>
      <c r="K2" s="16"/>
      <c r="L2" s="16"/>
      <c r="M2" s="16"/>
      <c r="N2" s="16"/>
      <c r="O2" s="16"/>
      <c r="P2" s="16"/>
      <c r="Q2" s="16"/>
    </row>
    <row r="3" spans="1:17" s="37" customFormat="1" ht="20.100000000000001" customHeight="1" x14ac:dyDescent="0.2">
      <c r="A3" s="195" t="s">
        <v>17</v>
      </c>
      <c r="B3" s="21" t="s">
        <v>3</v>
      </c>
      <c r="C3" s="110">
        <v>476856</v>
      </c>
      <c r="D3" s="111">
        <v>0.2349</v>
      </c>
      <c r="E3" s="128">
        <f>IF(C3=0,0,(C3-'Sep 16'!C3)/'Sep 16'!C3)</f>
        <v>1.1091439173071826E-2</v>
      </c>
      <c r="F3" s="73"/>
      <c r="G3" s="36"/>
      <c r="H3" s="36"/>
      <c r="I3" s="36"/>
      <c r="J3" s="36"/>
      <c r="K3" s="36"/>
      <c r="L3" s="36"/>
      <c r="M3" s="36"/>
      <c r="N3" s="36"/>
      <c r="O3" s="36"/>
      <c r="P3" s="36"/>
      <c r="Q3" s="36"/>
    </row>
    <row r="4" spans="1:17" s="37" customFormat="1" ht="20.100000000000001" customHeight="1" x14ac:dyDescent="0.2">
      <c r="A4" s="195"/>
      <c r="B4" s="21" t="s">
        <v>4</v>
      </c>
      <c r="C4" s="110">
        <v>506560</v>
      </c>
      <c r="D4" s="111">
        <v>0.2495</v>
      </c>
      <c r="E4" s="128">
        <f>IF(C4=0,0,(C4-'Sep 16'!C4)/'Sep 16'!C4)</f>
        <v>6.6352556828908173E-3</v>
      </c>
      <c r="F4" s="73"/>
      <c r="G4" s="36"/>
      <c r="H4" s="36"/>
      <c r="I4" s="36"/>
      <c r="J4" s="36"/>
      <c r="K4" s="36"/>
      <c r="L4" s="36"/>
      <c r="M4" s="36"/>
      <c r="N4" s="36"/>
      <c r="O4" s="36"/>
      <c r="P4" s="36"/>
      <c r="Q4" s="36"/>
    </row>
    <row r="5" spans="1:17" s="37" customFormat="1" ht="20.100000000000001" customHeight="1" x14ac:dyDescent="0.2">
      <c r="A5" s="195"/>
      <c r="B5" s="21" t="s">
        <v>5</v>
      </c>
      <c r="C5" s="110">
        <v>404947</v>
      </c>
      <c r="D5" s="111">
        <v>0.19950000000000001</v>
      </c>
      <c r="E5" s="128">
        <f>IF(C5=0,0,(C5-'Sep 16'!C5)/'Sep 16'!C5)</f>
        <v>7.4185563419700718E-3</v>
      </c>
      <c r="F5" s="73"/>
      <c r="G5" s="36"/>
      <c r="H5" s="36"/>
      <c r="I5" s="36"/>
      <c r="J5" s="36"/>
      <c r="K5" s="36"/>
      <c r="L5" s="36"/>
      <c r="M5" s="36"/>
      <c r="N5" s="36"/>
      <c r="O5" s="36"/>
      <c r="P5" s="36"/>
      <c r="Q5" s="36"/>
    </row>
    <row r="6" spans="1:17" s="37" customFormat="1" ht="20.100000000000001" customHeight="1" x14ac:dyDescent="0.2">
      <c r="A6" s="195"/>
      <c r="B6" s="21" t="s">
        <v>6</v>
      </c>
      <c r="C6" s="110">
        <v>225270</v>
      </c>
      <c r="D6" s="111">
        <v>0.111</v>
      </c>
      <c r="E6" s="128">
        <f>IF(C6=0,0,(C6-'Sep 16'!C6)/'Sep 16'!C6)</f>
        <v>3.599718437864761E-3</v>
      </c>
      <c r="F6" s="73"/>
      <c r="G6" s="36"/>
      <c r="H6" s="36"/>
      <c r="I6" s="36"/>
      <c r="J6" s="36"/>
      <c r="K6" s="36"/>
      <c r="L6" s="36"/>
      <c r="M6" s="36"/>
      <c r="N6" s="36"/>
      <c r="O6" s="36"/>
      <c r="P6" s="36"/>
      <c r="Q6" s="36"/>
    </row>
    <row r="7" spans="1:17" s="37" customFormat="1" ht="20.100000000000001" customHeight="1" x14ac:dyDescent="0.2">
      <c r="A7" s="195"/>
      <c r="B7" s="21" t="s">
        <v>7</v>
      </c>
      <c r="C7" s="110">
        <v>296954</v>
      </c>
      <c r="D7" s="111">
        <v>0.14630000000000001</v>
      </c>
      <c r="E7" s="128">
        <f>IF(C7=0,0,(C7-'Sep 16'!C7)/'Sep 16'!C7)</f>
        <v>3.9216481740670869E-3</v>
      </c>
      <c r="F7" s="73"/>
      <c r="G7" s="36"/>
      <c r="H7" s="36"/>
      <c r="I7" s="36"/>
      <c r="J7" s="36"/>
      <c r="K7" s="36"/>
      <c r="L7" s="36"/>
      <c r="M7" s="36"/>
      <c r="N7" s="36"/>
      <c r="O7" s="36"/>
      <c r="P7" s="36"/>
      <c r="Q7" s="36"/>
    </row>
    <row r="8" spans="1:17" s="37" customFormat="1" ht="20.100000000000001" customHeight="1" x14ac:dyDescent="0.2">
      <c r="A8" s="195"/>
      <c r="B8" s="21" t="s">
        <v>8</v>
      </c>
      <c r="C8" s="110">
        <v>59418</v>
      </c>
      <c r="D8" s="111">
        <v>2.93E-2</v>
      </c>
      <c r="E8" s="128">
        <f>IF(C8=0,0,(C8-'Sep 16'!C8)/'Sep 16'!C8)</f>
        <v>5.4147348472029511E-3</v>
      </c>
      <c r="F8" s="73"/>
      <c r="G8" s="36"/>
      <c r="H8" s="36"/>
      <c r="I8" s="36"/>
      <c r="J8" s="36"/>
      <c r="K8" s="36"/>
      <c r="L8" s="36"/>
      <c r="M8" s="36"/>
      <c r="N8" s="36"/>
      <c r="O8" s="36"/>
      <c r="P8" s="36"/>
      <c r="Q8" s="36"/>
    </row>
    <row r="9" spans="1:17" s="37" customFormat="1" ht="20.100000000000001" customHeight="1" x14ac:dyDescent="0.2">
      <c r="A9" s="195"/>
      <c r="B9" s="21" t="s">
        <v>9</v>
      </c>
      <c r="C9" s="110">
        <v>14555</v>
      </c>
      <c r="D9" s="111">
        <v>7.1999999999999998E-3</v>
      </c>
      <c r="E9" s="128">
        <f>IF(C9=0,0,(C9-'Sep 16'!C9)/'Sep 16'!C9)</f>
        <v>8.5227272727272721E-3</v>
      </c>
      <c r="F9" s="73"/>
      <c r="G9" s="36"/>
      <c r="H9" s="36"/>
      <c r="I9" s="36"/>
      <c r="J9" s="36"/>
      <c r="K9" s="36"/>
      <c r="L9" s="36"/>
      <c r="M9" s="36"/>
      <c r="N9" s="36"/>
      <c r="O9" s="36"/>
      <c r="P9" s="36"/>
      <c r="Q9" s="36"/>
    </row>
    <row r="10" spans="1:17" s="37" customFormat="1" ht="20.100000000000001" customHeight="1" x14ac:dyDescent="0.2">
      <c r="A10" s="195"/>
      <c r="B10" s="21" t="s">
        <v>10</v>
      </c>
      <c r="C10" s="110">
        <v>45504</v>
      </c>
      <c r="D10" s="111">
        <v>2.24E-2</v>
      </c>
      <c r="E10" s="128">
        <f>IF(C10=0,0,(C10-'Sep 16'!C10)/'Sep 16'!C10)</f>
        <v>8.644766591302035E-3</v>
      </c>
      <c r="F10" s="73"/>
      <c r="G10" s="36"/>
      <c r="H10" s="36"/>
      <c r="I10" s="36"/>
      <c r="J10" s="36"/>
      <c r="K10" s="36"/>
      <c r="L10" s="36"/>
      <c r="M10" s="36"/>
      <c r="N10" s="36"/>
      <c r="O10" s="36"/>
      <c r="P10" s="36"/>
      <c r="Q10" s="36"/>
    </row>
    <row r="11" spans="1:17" s="17" customFormat="1" ht="20.100000000000001" customHeight="1" x14ac:dyDescent="0.2">
      <c r="A11" s="164" t="s">
        <v>18</v>
      </c>
      <c r="B11" s="166"/>
      <c r="C11" s="151">
        <f>SUM(C3:C10)</f>
        <v>2030064</v>
      </c>
      <c r="D11" s="26">
        <f>SUM(D3:D10)</f>
        <v>1.0001</v>
      </c>
      <c r="E11" s="129">
        <f>IF(C11=0,0,(C11-'Sep 16'!C11)/'Sep 16'!C11)</f>
        <v>7.1205644063062614E-3</v>
      </c>
      <c r="F11" s="28"/>
      <c r="G11" s="16"/>
      <c r="H11" s="16"/>
      <c r="I11" s="16"/>
      <c r="J11" s="16"/>
      <c r="K11" s="16"/>
      <c r="L11" s="16"/>
      <c r="M11" s="16"/>
      <c r="N11" s="16"/>
      <c r="O11" s="16"/>
      <c r="P11" s="16"/>
      <c r="Q11" s="16"/>
    </row>
    <row r="14" spans="1:17" s="17" customFormat="1" ht="20.100000000000001" customHeight="1" x14ac:dyDescent="0.2">
      <c r="A14" s="164" t="s">
        <v>11</v>
      </c>
      <c r="B14" s="164"/>
      <c r="C14" s="175" t="s">
        <v>1</v>
      </c>
      <c r="D14" s="176"/>
      <c r="E14" s="176"/>
      <c r="F14" s="176"/>
      <c r="G14" s="176"/>
      <c r="H14" s="176"/>
      <c r="I14" s="176"/>
      <c r="J14" s="176"/>
      <c r="K14" s="196"/>
      <c r="L14" s="20"/>
      <c r="M14" s="20"/>
      <c r="N14" s="16"/>
      <c r="O14" s="16"/>
      <c r="P14" s="16"/>
      <c r="Q14" s="16"/>
    </row>
    <row r="15" spans="1:17" s="17" customFormat="1" ht="39.950000000000003" customHeight="1" x14ac:dyDescent="0.2">
      <c r="A15" s="164"/>
      <c r="B15" s="164"/>
      <c r="C15" s="21" t="s">
        <v>20</v>
      </c>
      <c r="D15" s="21" t="s">
        <v>21</v>
      </c>
      <c r="E15" s="21" t="s">
        <v>12</v>
      </c>
      <c r="F15" s="21" t="s">
        <v>13</v>
      </c>
      <c r="G15" s="21" t="s">
        <v>14</v>
      </c>
      <c r="H15" s="21" t="s">
        <v>15</v>
      </c>
      <c r="I15" s="21" t="s">
        <v>16</v>
      </c>
      <c r="J15" s="21" t="s">
        <v>2</v>
      </c>
      <c r="K15" s="38" t="s">
        <v>23</v>
      </c>
      <c r="L15" s="20"/>
      <c r="M15" s="20"/>
      <c r="N15" s="16"/>
      <c r="O15" s="16"/>
      <c r="P15" s="16"/>
      <c r="Q15" s="16"/>
    </row>
    <row r="16" spans="1:17" s="17" customFormat="1" ht="20.100000000000001" customHeight="1" x14ac:dyDescent="0.2">
      <c r="A16" s="195" t="s">
        <v>17</v>
      </c>
      <c r="B16" s="21" t="s">
        <v>3</v>
      </c>
      <c r="C16" s="152">
        <v>501</v>
      </c>
      <c r="D16" s="22">
        <v>12249</v>
      </c>
      <c r="E16" s="22">
        <v>47687</v>
      </c>
      <c r="F16" s="22">
        <v>58018</v>
      </c>
      <c r="G16" s="22">
        <v>52496</v>
      </c>
      <c r="H16" s="22">
        <v>50795</v>
      </c>
      <c r="I16" s="22">
        <v>75836</v>
      </c>
      <c r="J16" s="155">
        <f>SUM(C16:I16)</f>
        <v>297582</v>
      </c>
      <c r="K16" s="126">
        <f>J16/'ABS Estimated Population'!D3</f>
        <v>9.7351493189399688E-2</v>
      </c>
      <c r="L16" s="33"/>
      <c r="M16" s="20"/>
      <c r="N16" s="16"/>
      <c r="O16" s="16"/>
      <c r="P16" s="16"/>
      <c r="Q16" s="16"/>
    </row>
    <row r="17" spans="1:17" s="17" customFormat="1" ht="20.100000000000001" customHeight="1" x14ac:dyDescent="0.2">
      <c r="A17" s="195"/>
      <c r="B17" s="21" t="s">
        <v>4</v>
      </c>
      <c r="C17" s="152">
        <v>424</v>
      </c>
      <c r="D17" s="22">
        <v>17435</v>
      </c>
      <c r="E17" s="22">
        <v>71127</v>
      </c>
      <c r="F17" s="22">
        <v>67430</v>
      </c>
      <c r="G17" s="22">
        <v>56450</v>
      </c>
      <c r="H17" s="22">
        <v>48068</v>
      </c>
      <c r="I17" s="22">
        <v>57972</v>
      </c>
      <c r="J17" s="155">
        <f t="shared" ref="J17:J23" si="0">SUM(C17:I17)</f>
        <v>318906</v>
      </c>
      <c r="K17" s="126">
        <f>J17/'ABS Estimated Population'!D4</f>
        <v>0.13303120647314584</v>
      </c>
      <c r="L17" s="33"/>
      <c r="M17" s="20"/>
      <c r="N17" s="16"/>
      <c r="O17" s="16"/>
      <c r="P17" s="16"/>
      <c r="Q17" s="16"/>
    </row>
    <row r="18" spans="1:17" s="17" customFormat="1" ht="20.100000000000001" customHeight="1" x14ac:dyDescent="0.2">
      <c r="A18" s="195"/>
      <c r="B18" s="21" t="s">
        <v>5</v>
      </c>
      <c r="C18" s="152">
        <v>412</v>
      </c>
      <c r="D18" s="22">
        <v>11816</v>
      </c>
      <c r="E18" s="22">
        <v>46735</v>
      </c>
      <c r="F18" s="22">
        <v>52239</v>
      </c>
      <c r="G18" s="22">
        <v>48336</v>
      </c>
      <c r="H18" s="22">
        <v>43920</v>
      </c>
      <c r="I18" s="22">
        <v>53755</v>
      </c>
      <c r="J18" s="155">
        <f t="shared" si="0"/>
        <v>257213</v>
      </c>
      <c r="K18" s="126">
        <f>J18/'ABS Estimated Population'!D5</f>
        <v>0.13645143407346891</v>
      </c>
      <c r="L18" s="33"/>
      <c r="M18" s="20"/>
      <c r="N18" s="16"/>
      <c r="O18" s="16"/>
      <c r="P18" s="16"/>
      <c r="Q18" s="16"/>
    </row>
    <row r="19" spans="1:17" s="17" customFormat="1" ht="20.100000000000001" customHeight="1" x14ac:dyDescent="0.2">
      <c r="A19" s="195"/>
      <c r="B19" s="21" t="s">
        <v>6</v>
      </c>
      <c r="C19" s="22">
        <v>3157</v>
      </c>
      <c r="D19" s="22">
        <v>13693</v>
      </c>
      <c r="E19" s="22">
        <v>24840</v>
      </c>
      <c r="F19" s="22">
        <v>20987</v>
      </c>
      <c r="G19" s="22">
        <v>20999</v>
      </c>
      <c r="H19" s="22">
        <v>20523</v>
      </c>
      <c r="I19" s="22">
        <v>29790</v>
      </c>
      <c r="J19" s="155">
        <f t="shared" si="0"/>
        <v>133989</v>
      </c>
      <c r="K19" s="126">
        <f>J19/'ABS Estimated Population'!D6</f>
        <v>0.19261228133476893</v>
      </c>
      <c r="L19" s="33"/>
      <c r="M19" s="20"/>
      <c r="N19" s="16"/>
      <c r="O19" s="16"/>
      <c r="P19" s="16"/>
      <c r="Q19" s="16"/>
    </row>
    <row r="20" spans="1:17" s="17" customFormat="1" ht="20.100000000000001" customHeight="1" x14ac:dyDescent="0.2">
      <c r="A20" s="195"/>
      <c r="B20" s="21" t="s">
        <v>7</v>
      </c>
      <c r="C20" s="152">
        <v>183</v>
      </c>
      <c r="D20" s="22">
        <v>7815</v>
      </c>
      <c r="E20" s="22">
        <v>38994</v>
      </c>
      <c r="F20" s="22">
        <v>38241</v>
      </c>
      <c r="G20" s="22">
        <v>34746</v>
      </c>
      <c r="H20" s="22">
        <v>30173</v>
      </c>
      <c r="I20" s="22">
        <v>34571</v>
      </c>
      <c r="J20" s="155">
        <f t="shared" si="0"/>
        <v>184723</v>
      </c>
      <c r="K20" s="126">
        <f>J20/'ABS Estimated Population'!D7</f>
        <v>0.18291325624273438</v>
      </c>
      <c r="L20" s="33"/>
      <c r="M20" s="20"/>
      <c r="N20" s="16"/>
      <c r="O20" s="16"/>
      <c r="P20" s="16"/>
      <c r="Q20" s="16"/>
    </row>
    <row r="21" spans="1:17" s="17" customFormat="1" ht="20.100000000000001" customHeight="1" x14ac:dyDescent="0.2">
      <c r="A21" s="195"/>
      <c r="B21" s="21" t="s">
        <v>8</v>
      </c>
      <c r="C21" s="152">
        <v>61</v>
      </c>
      <c r="D21" s="22">
        <v>2006</v>
      </c>
      <c r="E21" s="22">
        <v>6675</v>
      </c>
      <c r="F21" s="22">
        <v>6815</v>
      </c>
      <c r="G21" s="22">
        <v>7052</v>
      </c>
      <c r="H21" s="22">
        <v>7172</v>
      </c>
      <c r="I21" s="22">
        <v>7956</v>
      </c>
      <c r="J21" s="155">
        <f t="shared" si="0"/>
        <v>37737</v>
      </c>
      <c r="K21" s="126">
        <f>J21/'ABS Estimated Population'!D8</f>
        <v>0.18030444920113142</v>
      </c>
      <c r="L21" s="33"/>
      <c r="M21" s="20"/>
      <c r="N21" s="16"/>
      <c r="O21" s="16"/>
      <c r="P21" s="16"/>
      <c r="Q21" s="16"/>
    </row>
    <row r="22" spans="1:17" s="17" customFormat="1" ht="20.100000000000001" customHeight="1" x14ac:dyDescent="0.2">
      <c r="A22" s="195"/>
      <c r="B22" s="21" t="s">
        <v>9</v>
      </c>
      <c r="C22" s="152">
        <v>13</v>
      </c>
      <c r="D22" s="152">
        <v>442</v>
      </c>
      <c r="E22" s="22">
        <v>2463</v>
      </c>
      <c r="F22" s="22">
        <v>2318</v>
      </c>
      <c r="G22" s="22">
        <v>1887</v>
      </c>
      <c r="H22" s="22">
        <v>1380</v>
      </c>
      <c r="I22" s="152">
        <v>861</v>
      </c>
      <c r="J22" s="155">
        <f t="shared" si="0"/>
        <v>9364</v>
      </c>
      <c r="K22" s="126">
        <f>J22/'ABS Estimated Population'!D9</f>
        <v>0.10763837002126558</v>
      </c>
      <c r="L22" s="33"/>
      <c r="M22" s="20"/>
      <c r="N22" s="16"/>
      <c r="O22" s="16"/>
      <c r="P22" s="16"/>
      <c r="Q22" s="16"/>
    </row>
    <row r="23" spans="1:17" s="17" customFormat="1" ht="20.100000000000001" customHeight="1" x14ac:dyDescent="0.2">
      <c r="A23" s="195"/>
      <c r="B23" s="21" t="s">
        <v>10</v>
      </c>
      <c r="C23" s="152">
        <v>40</v>
      </c>
      <c r="D23" s="22">
        <v>1726</v>
      </c>
      <c r="E23" s="22">
        <v>6866</v>
      </c>
      <c r="F23" s="22">
        <v>6182</v>
      </c>
      <c r="G23" s="22">
        <v>4782</v>
      </c>
      <c r="H23" s="22">
        <v>3839</v>
      </c>
      <c r="I23" s="22">
        <v>4541</v>
      </c>
      <c r="J23" s="155">
        <f t="shared" si="0"/>
        <v>27976</v>
      </c>
      <c r="K23" s="126">
        <f>J23/'ABS Estimated Population'!D10</f>
        <v>0.17840585163030656</v>
      </c>
      <c r="L23" s="33"/>
      <c r="M23" s="20"/>
      <c r="N23" s="16"/>
      <c r="O23" s="16"/>
      <c r="P23" s="16"/>
      <c r="Q23" s="16"/>
    </row>
    <row r="24" spans="1:17" s="17" customFormat="1" ht="20.100000000000001" customHeight="1" x14ac:dyDescent="0.2">
      <c r="A24" s="164" t="s">
        <v>18</v>
      </c>
      <c r="B24" s="166"/>
      <c r="C24" s="151">
        <f>SUM(C16:C23)</f>
        <v>4791</v>
      </c>
      <c r="D24" s="151">
        <f t="shared" ref="D24:J24" si="1">SUM(D16:D23)</f>
        <v>67182</v>
      </c>
      <c r="E24" s="151">
        <f t="shared" si="1"/>
        <v>245387</v>
      </c>
      <c r="F24" s="151">
        <f t="shared" si="1"/>
        <v>252230</v>
      </c>
      <c r="G24" s="151">
        <f t="shared" si="1"/>
        <v>226748</v>
      </c>
      <c r="H24" s="151">
        <f t="shared" si="1"/>
        <v>205870</v>
      </c>
      <c r="I24" s="151">
        <f t="shared" si="1"/>
        <v>265282</v>
      </c>
      <c r="J24" s="151">
        <f t="shared" si="1"/>
        <v>1267490</v>
      </c>
      <c r="K24" s="127">
        <f>J24/'ABS Estimated Population'!D11</f>
        <v>0.1334408167674157</v>
      </c>
      <c r="L24" s="20"/>
      <c r="M24" s="20"/>
      <c r="N24" s="16"/>
      <c r="O24" s="16"/>
      <c r="P24" s="16"/>
      <c r="Q24" s="16"/>
    </row>
    <row r="26" spans="1:17" s="17" customFormat="1" ht="20.100000000000001" customHeight="1" x14ac:dyDescent="0.2">
      <c r="A26" s="16"/>
      <c r="B26" s="16"/>
      <c r="C26" s="16"/>
      <c r="D26" s="16"/>
      <c r="E26" s="16"/>
      <c r="F26" s="16"/>
      <c r="G26" s="16"/>
      <c r="H26" s="16"/>
      <c r="I26" s="16"/>
      <c r="J26" s="16"/>
      <c r="K26" s="16"/>
      <c r="L26" s="30"/>
      <c r="M26" s="30"/>
      <c r="N26" s="30"/>
      <c r="O26" s="16"/>
      <c r="P26" s="16"/>
      <c r="Q26" s="16"/>
    </row>
    <row r="27" spans="1:17" s="37" customFormat="1" ht="20.100000000000001" customHeight="1" x14ac:dyDescent="0.2">
      <c r="A27" s="164" t="s">
        <v>11</v>
      </c>
      <c r="B27" s="164"/>
      <c r="C27" s="171" t="s">
        <v>0</v>
      </c>
      <c r="D27" s="181"/>
      <c r="E27" s="181"/>
      <c r="F27" s="181"/>
      <c r="G27" s="181"/>
      <c r="H27" s="181"/>
      <c r="I27" s="181"/>
      <c r="J27" s="181"/>
      <c r="K27" s="225"/>
      <c r="L27" s="39"/>
      <c r="M27" s="39"/>
      <c r="N27" s="35"/>
      <c r="O27" s="36"/>
      <c r="P27" s="36"/>
      <c r="Q27" s="36"/>
    </row>
    <row r="28" spans="1:17" s="17" customFormat="1" ht="39.950000000000003" customHeight="1" x14ac:dyDescent="0.2">
      <c r="A28" s="164"/>
      <c r="B28" s="164"/>
      <c r="C28" s="21" t="s">
        <v>20</v>
      </c>
      <c r="D28" s="21" t="s">
        <v>21</v>
      </c>
      <c r="E28" s="21" t="s">
        <v>12</v>
      </c>
      <c r="F28" s="21" t="s">
        <v>13</v>
      </c>
      <c r="G28" s="21" t="s">
        <v>14</v>
      </c>
      <c r="H28" s="21" t="s">
        <v>15</v>
      </c>
      <c r="I28" s="21" t="s">
        <v>16</v>
      </c>
      <c r="J28" s="21" t="s">
        <v>2</v>
      </c>
      <c r="K28" s="38" t="s">
        <v>23</v>
      </c>
      <c r="L28" s="20"/>
      <c r="M28" s="20"/>
      <c r="N28" s="30"/>
      <c r="O28" s="16"/>
      <c r="P28" s="16"/>
      <c r="Q28" s="16"/>
    </row>
    <row r="29" spans="1:17" s="17" customFormat="1" ht="20.100000000000001" customHeight="1" x14ac:dyDescent="0.2">
      <c r="A29" s="165" t="s">
        <v>17</v>
      </c>
      <c r="B29" s="21" t="s">
        <v>3</v>
      </c>
      <c r="C29" s="152">
        <v>163</v>
      </c>
      <c r="D29" s="22">
        <v>4329</v>
      </c>
      <c r="E29" s="22">
        <v>19792</v>
      </c>
      <c r="F29" s="22">
        <v>27545</v>
      </c>
      <c r="G29" s="22">
        <v>31855</v>
      </c>
      <c r="H29" s="22">
        <v>34344</v>
      </c>
      <c r="I29" s="22">
        <v>61246</v>
      </c>
      <c r="J29" s="155">
        <f>SUM(C29:I29)</f>
        <v>179274</v>
      </c>
      <c r="K29" s="126">
        <f>J29/'ABS Estimated Population'!C3</f>
        <v>6.0679683946017374E-2</v>
      </c>
      <c r="L29" s="33"/>
      <c r="M29" s="14"/>
      <c r="N29" s="30"/>
      <c r="O29" s="16"/>
      <c r="P29" s="16"/>
      <c r="Q29" s="16"/>
    </row>
    <row r="30" spans="1:17" s="17" customFormat="1" ht="20.100000000000001" customHeight="1" x14ac:dyDescent="0.2">
      <c r="A30" s="165"/>
      <c r="B30" s="21" t="s">
        <v>4</v>
      </c>
      <c r="C30" s="152">
        <v>117</v>
      </c>
      <c r="D30" s="22">
        <v>5315</v>
      </c>
      <c r="E30" s="22">
        <v>31754</v>
      </c>
      <c r="F30" s="22">
        <v>36135</v>
      </c>
      <c r="G30" s="22">
        <v>35574</v>
      </c>
      <c r="H30" s="22">
        <v>33027</v>
      </c>
      <c r="I30" s="22">
        <v>45732</v>
      </c>
      <c r="J30" s="155">
        <f t="shared" ref="J30:J36" si="2">SUM(C30:I30)</f>
        <v>187654</v>
      </c>
      <c r="K30" s="126">
        <f>J30/'ABS Estimated Population'!C4</f>
        <v>8.1495507311205015E-2</v>
      </c>
      <c r="L30" s="33"/>
      <c r="M30" s="14"/>
      <c r="N30" s="30"/>
      <c r="O30" s="16"/>
      <c r="P30" s="16"/>
      <c r="Q30" s="16"/>
    </row>
    <row r="31" spans="1:17" s="17" customFormat="1" ht="20.100000000000001" customHeight="1" x14ac:dyDescent="0.2">
      <c r="A31" s="165"/>
      <c r="B31" s="21" t="s">
        <v>5</v>
      </c>
      <c r="C31" s="152">
        <v>112</v>
      </c>
      <c r="D31" s="22">
        <v>3209</v>
      </c>
      <c r="E31" s="22">
        <v>17940</v>
      </c>
      <c r="F31" s="22">
        <v>24574</v>
      </c>
      <c r="G31" s="22">
        <v>28479</v>
      </c>
      <c r="H31" s="22">
        <v>28850</v>
      </c>
      <c r="I31" s="22">
        <v>44570</v>
      </c>
      <c r="J31" s="155">
        <f t="shared" si="2"/>
        <v>147734</v>
      </c>
      <c r="K31" s="126">
        <f>J31/'ABS Estimated Population'!C5</f>
        <v>8.0313263806135668E-2</v>
      </c>
      <c r="L31" s="33"/>
      <c r="M31" s="14"/>
      <c r="N31" s="30"/>
      <c r="O31" s="16"/>
      <c r="P31" s="16"/>
      <c r="Q31" s="16"/>
    </row>
    <row r="32" spans="1:17" s="17" customFormat="1" ht="20.100000000000001" customHeight="1" x14ac:dyDescent="0.2">
      <c r="A32" s="165"/>
      <c r="B32" s="21" t="s">
        <v>6</v>
      </c>
      <c r="C32" s="22">
        <v>2973</v>
      </c>
      <c r="D32" s="22">
        <v>8920</v>
      </c>
      <c r="E32" s="22">
        <v>14384</v>
      </c>
      <c r="F32" s="22">
        <v>12245</v>
      </c>
      <c r="G32" s="22">
        <v>14088</v>
      </c>
      <c r="H32" s="22">
        <v>14431</v>
      </c>
      <c r="I32" s="22">
        <v>24240</v>
      </c>
      <c r="J32" s="155">
        <f t="shared" si="2"/>
        <v>91281</v>
      </c>
      <c r="K32" s="126">
        <f>J32/'ABS Estimated Population'!C6</f>
        <v>0.13583947069616967</v>
      </c>
      <c r="L32" s="33"/>
      <c r="M32" s="14"/>
      <c r="N32" s="30"/>
      <c r="O32" s="16"/>
      <c r="P32" s="16"/>
      <c r="Q32" s="16"/>
    </row>
    <row r="33" spans="1:17" s="17" customFormat="1" ht="20.100000000000001" customHeight="1" x14ac:dyDescent="0.2">
      <c r="A33" s="165"/>
      <c r="B33" s="21" t="s">
        <v>7</v>
      </c>
      <c r="C33" s="152">
        <v>52</v>
      </c>
      <c r="D33" s="22">
        <v>2658</v>
      </c>
      <c r="E33" s="22">
        <v>17634</v>
      </c>
      <c r="F33" s="22">
        <v>20250</v>
      </c>
      <c r="G33" s="22">
        <v>22076</v>
      </c>
      <c r="H33" s="22">
        <v>20895</v>
      </c>
      <c r="I33" s="22">
        <v>28666</v>
      </c>
      <c r="J33" s="155">
        <f t="shared" si="2"/>
        <v>112231</v>
      </c>
      <c r="K33" s="126">
        <f>J33/'ABS Estimated Population'!C7</f>
        <v>0.10967866772340856</v>
      </c>
      <c r="L33" s="33"/>
      <c r="M33" s="14"/>
      <c r="N33" s="30"/>
      <c r="O33" s="16"/>
      <c r="P33" s="16"/>
      <c r="Q33" s="16"/>
    </row>
    <row r="34" spans="1:17" s="17" customFormat="1" ht="20.100000000000001" customHeight="1" x14ac:dyDescent="0.2">
      <c r="A34" s="165"/>
      <c r="B34" s="21" t="s">
        <v>8</v>
      </c>
      <c r="C34" s="152">
        <v>16</v>
      </c>
      <c r="D34" s="152">
        <v>575</v>
      </c>
      <c r="E34" s="22">
        <v>2745</v>
      </c>
      <c r="F34" s="22">
        <v>3266</v>
      </c>
      <c r="G34" s="22">
        <v>3879</v>
      </c>
      <c r="H34" s="22">
        <v>4643</v>
      </c>
      <c r="I34" s="22">
        <v>6557</v>
      </c>
      <c r="J34" s="155">
        <f t="shared" si="2"/>
        <v>21681</v>
      </c>
      <c r="K34" s="126">
        <f>J34/'ABS Estimated Population'!C8</f>
        <v>0.10624816230520436</v>
      </c>
      <c r="L34" s="33"/>
      <c r="M34" s="14"/>
      <c r="N34" s="30"/>
      <c r="O34" s="16"/>
      <c r="P34" s="16"/>
      <c r="Q34" s="16"/>
    </row>
    <row r="35" spans="1:17" s="17" customFormat="1" ht="20.100000000000001" customHeight="1" x14ac:dyDescent="0.2">
      <c r="A35" s="165"/>
      <c r="B35" s="21" t="s">
        <v>9</v>
      </c>
      <c r="C35" s="152">
        <v>1</v>
      </c>
      <c r="D35" s="152">
        <v>114</v>
      </c>
      <c r="E35" s="152">
        <v>856</v>
      </c>
      <c r="F35" s="152">
        <v>1116</v>
      </c>
      <c r="G35" s="22">
        <v>1209</v>
      </c>
      <c r="H35" s="152">
        <v>1063</v>
      </c>
      <c r="I35" s="152">
        <v>832</v>
      </c>
      <c r="J35" s="155">
        <f t="shared" si="2"/>
        <v>5191</v>
      </c>
      <c r="K35" s="126">
        <f>J35/'ABS Estimated Population'!C9</f>
        <v>5.2172951676449301E-2</v>
      </c>
      <c r="L35" s="33"/>
      <c r="M35" s="14"/>
      <c r="N35" s="30"/>
      <c r="O35" s="16"/>
      <c r="P35" s="16"/>
      <c r="Q35" s="16"/>
    </row>
    <row r="36" spans="1:17" s="17" customFormat="1" ht="20.100000000000001" customHeight="1" x14ac:dyDescent="0.2">
      <c r="A36" s="165"/>
      <c r="B36" s="21" t="s">
        <v>10</v>
      </c>
      <c r="C36" s="152">
        <v>13</v>
      </c>
      <c r="D36" s="152">
        <v>625</v>
      </c>
      <c r="E36" s="22">
        <v>3510</v>
      </c>
      <c r="F36" s="22">
        <v>3593</v>
      </c>
      <c r="G36" s="22">
        <v>3291</v>
      </c>
      <c r="H36" s="22">
        <v>2890</v>
      </c>
      <c r="I36" s="22">
        <v>3606</v>
      </c>
      <c r="J36" s="155">
        <f t="shared" si="2"/>
        <v>17528</v>
      </c>
      <c r="K36" s="126">
        <f>J36/'ABS Estimated Population'!C10</f>
        <v>0.11507504037605536</v>
      </c>
      <c r="L36" s="33"/>
      <c r="M36" s="14"/>
      <c r="N36" s="30"/>
      <c r="O36" s="16"/>
      <c r="P36" s="16"/>
      <c r="Q36" s="16"/>
    </row>
    <row r="37" spans="1:17" s="17" customFormat="1" ht="20.100000000000001" customHeight="1" x14ac:dyDescent="0.2">
      <c r="A37" s="164" t="s">
        <v>18</v>
      </c>
      <c r="B37" s="166"/>
      <c r="C37" s="151">
        <f>SUM(C29:C36)</f>
        <v>3447</v>
      </c>
      <c r="D37" s="151">
        <f t="shared" ref="D37:J37" si="3">SUM(D29:D36)</f>
        <v>25745</v>
      </c>
      <c r="E37" s="151">
        <f t="shared" si="3"/>
        <v>108615</v>
      </c>
      <c r="F37" s="151">
        <f t="shared" si="3"/>
        <v>128724</v>
      </c>
      <c r="G37" s="151">
        <f t="shared" si="3"/>
        <v>140451</v>
      </c>
      <c r="H37" s="151">
        <f t="shared" si="3"/>
        <v>140143</v>
      </c>
      <c r="I37" s="151">
        <f t="shared" si="3"/>
        <v>215449</v>
      </c>
      <c r="J37" s="151">
        <f t="shared" si="3"/>
        <v>762574</v>
      </c>
      <c r="K37" s="127">
        <f>J37/'ABS Estimated Population'!C11</f>
        <v>8.2418460116470568E-2</v>
      </c>
      <c r="L37" s="24"/>
      <c r="M37" s="14"/>
      <c r="N37" s="30"/>
      <c r="O37" s="16"/>
      <c r="P37" s="16"/>
      <c r="Q37" s="16"/>
    </row>
    <row r="38" spans="1:17" s="17" customFormat="1" ht="20.100000000000001" customHeight="1" x14ac:dyDescent="0.2">
      <c r="A38" s="16"/>
      <c r="B38" s="16"/>
      <c r="C38" s="16"/>
      <c r="D38" s="16"/>
      <c r="E38" s="16"/>
      <c r="F38" s="16"/>
      <c r="G38" s="16"/>
      <c r="H38" s="16"/>
      <c r="I38" s="16"/>
      <c r="J38" s="16"/>
      <c r="K38" s="16"/>
      <c r="L38" s="30"/>
      <c r="M38" s="30"/>
      <c r="N38" s="30"/>
      <c r="O38" s="16"/>
      <c r="P38" s="16"/>
      <c r="Q38" s="16"/>
    </row>
    <row r="39" spans="1:17" s="17" customFormat="1" ht="20.100000000000001" customHeight="1" x14ac:dyDescent="0.2">
      <c r="A39" s="187" t="s">
        <v>19</v>
      </c>
      <c r="B39" s="184"/>
      <c r="C39" s="184"/>
      <c r="D39" s="184"/>
      <c r="E39" s="184"/>
      <c r="F39" s="184"/>
      <c r="G39" s="184"/>
      <c r="H39" s="184"/>
      <c r="I39" s="184"/>
      <c r="J39" s="184"/>
      <c r="K39" s="184"/>
      <c r="L39" s="44"/>
      <c r="M39" s="44"/>
      <c r="N39" s="44"/>
      <c r="O39" s="16"/>
      <c r="P39" s="16"/>
      <c r="Q39" s="16"/>
    </row>
    <row r="40" spans="1:17" s="17" customFormat="1" ht="20.100000000000001" customHeight="1" x14ac:dyDescent="0.2">
      <c r="A40" s="188" t="s">
        <v>32</v>
      </c>
      <c r="B40" s="189"/>
      <c r="C40" s="189"/>
      <c r="D40" s="189"/>
      <c r="E40" s="189"/>
      <c r="F40" s="189"/>
      <c r="G40" s="189"/>
      <c r="H40" s="189"/>
      <c r="I40" s="189"/>
      <c r="J40" s="189"/>
      <c r="K40" s="189"/>
      <c r="L40" s="44"/>
      <c r="M40" s="44"/>
      <c r="N40" s="44"/>
      <c r="O40" s="16"/>
      <c r="P40" s="16"/>
      <c r="Q40" s="16"/>
    </row>
    <row r="41" spans="1:17" s="17" customFormat="1" ht="20.100000000000001" customHeight="1" x14ac:dyDescent="0.2">
      <c r="A41" s="189"/>
      <c r="B41" s="189"/>
      <c r="C41" s="189"/>
      <c r="D41" s="189"/>
      <c r="E41" s="189"/>
      <c r="F41" s="189"/>
      <c r="G41" s="189"/>
      <c r="H41" s="189"/>
      <c r="I41" s="189"/>
      <c r="J41" s="189"/>
      <c r="K41" s="189"/>
      <c r="L41" s="44"/>
      <c r="M41" s="44"/>
      <c r="N41" s="44"/>
      <c r="O41" s="16"/>
      <c r="P41" s="16"/>
      <c r="Q41" s="16"/>
    </row>
    <row r="42" spans="1:17" s="17" customFormat="1" ht="20.100000000000001" customHeight="1" x14ac:dyDescent="0.2">
      <c r="A42" s="163" t="s">
        <v>29</v>
      </c>
      <c r="B42" s="163"/>
      <c r="C42" s="163"/>
      <c r="D42" s="163"/>
      <c r="E42" s="163"/>
      <c r="F42" s="163"/>
      <c r="G42" s="163"/>
      <c r="H42" s="163"/>
      <c r="I42" s="163"/>
      <c r="J42" s="163"/>
      <c r="K42" s="163"/>
      <c r="L42" s="44"/>
      <c r="M42" s="44"/>
      <c r="N42" s="44"/>
      <c r="O42" s="16"/>
      <c r="P42" s="16"/>
      <c r="Q42" s="16"/>
    </row>
    <row r="43" spans="1:17" s="17" customFormat="1" ht="20.100000000000001" customHeight="1" x14ac:dyDescent="0.2">
      <c r="A43" s="190" t="s">
        <v>27</v>
      </c>
      <c r="B43" s="190"/>
      <c r="C43" s="190"/>
      <c r="D43" s="190"/>
      <c r="E43" s="190"/>
      <c r="F43" s="190"/>
      <c r="G43" s="190"/>
      <c r="H43" s="190"/>
      <c r="I43" s="190"/>
      <c r="J43" s="190"/>
      <c r="K43" s="190"/>
      <c r="L43" s="44"/>
      <c r="M43" s="44"/>
      <c r="N43" s="44"/>
      <c r="O43" s="16"/>
      <c r="P43" s="16"/>
      <c r="Q43" s="16"/>
    </row>
    <row r="44" spans="1:17" s="17" customFormat="1" ht="20.100000000000001" customHeight="1" x14ac:dyDescent="0.2">
      <c r="A44" s="190"/>
      <c r="B44" s="190"/>
      <c r="C44" s="190"/>
      <c r="D44" s="190"/>
      <c r="E44" s="190"/>
      <c r="F44" s="190"/>
      <c r="G44" s="190"/>
      <c r="H44" s="190"/>
      <c r="I44" s="190"/>
      <c r="J44" s="190"/>
      <c r="K44" s="190"/>
      <c r="L44" s="44"/>
      <c r="M44" s="44"/>
      <c r="N44" s="44"/>
      <c r="O44" s="16"/>
      <c r="P44" s="16"/>
      <c r="Q44" s="16"/>
    </row>
    <row r="45" spans="1:17" s="17" customFormat="1" ht="12.75" x14ac:dyDescent="0.2">
      <c r="A45" s="183" t="s">
        <v>31</v>
      </c>
      <c r="B45" s="184"/>
      <c r="C45" s="184"/>
      <c r="D45" s="184"/>
      <c r="E45" s="184"/>
      <c r="F45" s="184"/>
      <c r="G45" s="184"/>
      <c r="H45" s="184"/>
      <c r="I45" s="184"/>
      <c r="J45" s="184"/>
      <c r="K45" s="184"/>
      <c r="L45" s="16"/>
      <c r="M45" s="16"/>
      <c r="N45" s="16"/>
      <c r="O45" s="16"/>
      <c r="P45" s="16"/>
      <c r="Q45" s="16"/>
    </row>
    <row r="46" spans="1:17" ht="20.100000000000001" customHeight="1" x14ac:dyDescent="0.2">
      <c r="A46" s="185" t="s">
        <v>44</v>
      </c>
      <c r="B46" s="186"/>
      <c r="C46" s="186"/>
      <c r="D46" s="186"/>
      <c r="E46" s="186"/>
      <c r="F46" s="186"/>
      <c r="G46" s="186"/>
      <c r="H46" s="186"/>
      <c r="I46" s="186"/>
      <c r="J46" s="186"/>
      <c r="K46" s="186"/>
    </row>
    <row r="47" spans="1:17" ht="20.100000000000001" customHeight="1" x14ac:dyDescent="0.2">
      <c r="A47" s="138"/>
      <c r="B47" s="138"/>
      <c r="C47" s="138"/>
      <c r="D47" s="138"/>
      <c r="E47" s="138"/>
      <c r="F47" s="138"/>
      <c r="G47" s="138"/>
      <c r="H47" s="138"/>
      <c r="I47" s="138"/>
      <c r="J47" s="138"/>
      <c r="K47" s="138"/>
    </row>
  </sheetData>
  <mergeCells count="18">
    <mergeCell ref="C1:E1"/>
    <mergeCell ref="C14:K14"/>
    <mergeCell ref="C27:K27"/>
    <mergeCell ref="A45:K45"/>
    <mergeCell ref="A1:B2"/>
    <mergeCell ref="A14:B15"/>
    <mergeCell ref="A16:A23"/>
    <mergeCell ref="A24:B24"/>
    <mergeCell ref="A3:A10"/>
    <mergeCell ref="A11:B11"/>
    <mergeCell ref="A29:A36"/>
    <mergeCell ref="A37:B37"/>
    <mergeCell ref="A27:B28"/>
    <mergeCell ref="A46:K46"/>
    <mergeCell ref="A39:K39"/>
    <mergeCell ref="A40:K41"/>
    <mergeCell ref="A42:K42"/>
    <mergeCell ref="A43:K44"/>
  </mergeCells>
  <phoneticPr fontId="6" type="noConversion"/>
  <pageMargins left="0.74803149606299213" right="0.74803149606299213" top="0.98425196850393704" bottom="0.98425196850393704" header="0.51181102362204722" footer="0.51181102362204722"/>
  <pageSetup paperSize="9" scale="64" orientation="portrait" r:id="rId1"/>
  <headerFooter alignWithMargins="0">
    <oddHeader>&amp;C&amp;"Arial,Bold"The Australian Organ Donor  Register
Legally Valid Consent Registrations (Including Intent Registrations of 16 &amp; 17 year olds)
as at 31/10/2016</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Q46"/>
  <sheetViews>
    <sheetView zoomScaleNormal="100" workbookViewId="0">
      <selection activeCell="L46" sqref="L46"/>
    </sheetView>
  </sheetViews>
  <sheetFormatPr defaultRowHeight="20.100000000000001" customHeight="1" x14ac:dyDescent="0.2"/>
  <cols>
    <col min="1" max="2" width="8.7109375" style="57" customWidth="1"/>
    <col min="3" max="17" width="12.7109375" style="57" customWidth="1"/>
    <col min="18" max="42" width="12.7109375" style="58" customWidth="1"/>
    <col min="43" max="16384" width="9.140625" style="58"/>
  </cols>
  <sheetData>
    <row r="1" spans="1:17" s="37" customFormat="1" ht="20.100000000000001" customHeight="1" x14ac:dyDescent="0.2">
      <c r="A1" s="177" t="s">
        <v>11</v>
      </c>
      <c r="B1" s="194"/>
      <c r="C1" s="191"/>
      <c r="D1" s="192"/>
      <c r="E1" s="193"/>
      <c r="F1" s="62"/>
      <c r="G1" s="36"/>
      <c r="H1" s="36"/>
      <c r="I1" s="36"/>
      <c r="J1" s="36"/>
      <c r="K1" s="36"/>
      <c r="L1" s="36"/>
      <c r="M1" s="36"/>
      <c r="N1" s="36"/>
      <c r="O1" s="36"/>
      <c r="P1" s="36"/>
      <c r="Q1" s="36"/>
    </row>
    <row r="2" spans="1:17" s="17" customFormat="1" ht="127.5" x14ac:dyDescent="0.2">
      <c r="A2" s="194"/>
      <c r="B2" s="194"/>
      <c r="C2" s="10" t="s">
        <v>26</v>
      </c>
      <c r="D2" s="10" t="s">
        <v>25</v>
      </c>
      <c r="E2" s="18" t="s">
        <v>22</v>
      </c>
      <c r="F2" s="19"/>
      <c r="G2" s="16"/>
      <c r="H2" s="16"/>
      <c r="I2" s="16"/>
      <c r="J2" s="16"/>
      <c r="K2" s="16"/>
      <c r="L2" s="16"/>
      <c r="M2" s="16"/>
      <c r="N2" s="16"/>
      <c r="O2" s="16"/>
      <c r="P2" s="16"/>
      <c r="Q2" s="16"/>
    </row>
    <row r="3" spans="1:17" s="37" customFormat="1" ht="20.100000000000001" customHeight="1" x14ac:dyDescent="0.2">
      <c r="A3" s="195" t="s">
        <v>17</v>
      </c>
      <c r="B3" s="21" t="s">
        <v>3</v>
      </c>
      <c r="C3" s="110">
        <v>482413</v>
      </c>
      <c r="D3" s="111">
        <v>0.23569999999999999</v>
      </c>
      <c r="E3" s="23">
        <f>IF(C3=0,0,(C3-'Oct 16'!C3)/'Oct 16'!C3)</f>
        <v>1.1653413189726038E-2</v>
      </c>
      <c r="F3" s="67"/>
      <c r="G3" s="36"/>
      <c r="H3" s="36"/>
      <c r="I3" s="36"/>
      <c r="J3" s="36"/>
      <c r="K3" s="36"/>
      <c r="L3" s="36"/>
      <c r="M3" s="36"/>
      <c r="N3" s="36"/>
      <c r="O3" s="36"/>
      <c r="P3" s="36"/>
      <c r="Q3" s="36"/>
    </row>
    <row r="4" spans="1:17" s="37" customFormat="1" ht="20.100000000000001" customHeight="1" x14ac:dyDescent="0.2">
      <c r="A4" s="195"/>
      <c r="B4" s="21" t="s">
        <v>4</v>
      </c>
      <c r="C4" s="110">
        <v>510964</v>
      </c>
      <c r="D4" s="111">
        <v>0.24970000000000001</v>
      </c>
      <c r="E4" s="23">
        <f>IF(C4=0,0,(C4-'Oct 16'!C4)/'Oct 16'!C4)</f>
        <v>8.6939355653821854E-3</v>
      </c>
      <c r="F4" s="67"/>
      <c r="G4" s="36"/>
      <c r="H4" s="36"/>
      <c r="I4" s="36"/>
      <c r="J4" s="36"/>
      <c r="K4" s="36"/>
      <c r="L4" s="36"/>
      <c r="M4" s="36"/>
      <c r="N4" s="36"/>
      <c r="O4" s="36"/>
      <c r="P4" s="36"/>
      <c r="Q4" s="36"/>
    </row>
    <row r="5" spans="1:17" s="37" customFormat="1" ht="20.100000000000001" customHeight="1" x14ac:dyDescent="0.2">
      <c r="A5" s="195"/>
      <c r="B5" s="21" t="s">
        <v>5</v>
      </c>
      <c r="C5" s="110">
        <v>408405</v>
      </c>
      <c r="D5" s="111">
        <v>0.1996</v>
      </c>
      <c r="E5" s="23">
        <f>IF(C5=0,0,(C5-'Oct 16'!C5)/'Oct 16'!C5)</f>
        <v>8.5393891052409319E-3</v>
      </c>
      <c r="F5" s="67"/>
      <c r="G5" s="36"/>
      <c r="H5" s="36"/>
      <c r="I5" s="36"/>
      <c r="J5" s="36"/>
      <c r="K5" s="36"/>
      <c r="L5" s="36"/>
      <c r="M5" s="36"/>
      <c r="N5" s="36"/>
      <c r="O5" s="36"/>
      <c r="P5" s="36"/>
      <c r="Q5" s="36"/>
    </row>
    <row r="6" spans="1:17" s="37" customFormat="1" ht="20.100000000000001" customHeight="1" x14ac:dyDescent="0.2">
      <c r="A6" s="195"/>
      <c r="B6" s="21" t="s">
        <v>6</v>
      </c>
      <c r="C6" s="110">
        <v>226322</v>
      </c>
      <c r="D6" s="111">
        <v>0.1106</v>
      </c>
      <c r="E6" s="23">
        <f>IF(C6=0,0,(C6-'Oct 16'!C6)/'Oct 16'!C6)</f>
        <v>4.6699516136192122E-3</v>
      </c>
      <c r="F6" s="67"/>
      <c r="G6" s="36"/>
      <c r="H6" s="36"/>
      <c r="I6" s="36"/>
      <c r="J6" s="36"/>
      <c r="K6" s="36"/>
      <c r="L6" s="36"/>
      <c r="M6" s="36"/>
      <c r="N6" s="36"/>
      <c r="O6" s="36"/>
      <c r="P6" s="36"/>
      <c r="Q6" s="36"/>
    </row>
    <row r="7" spans="1:17" s="37" customFormat="1" ht="20.100000000000001" customHeight="1" x14ac:dyDescent="0.2">
      <c r="A7" s="195"/>
      <c r="B7" s="21" t="s">
        <v>7</v>
      </c>
      <c r="C7" s="110">
        <v>298104</v>
      </c>
      <c r="D7" s="111">
        <v>0.1457</v>
      </c>
      <c r="E7" s="23">
        <f>IF(C7=0,0,(C7-'Oct 16'!C7)/'Oct 16'!C7)</f>
        <v>3.872653677000478E-3</v>
      </c>
      <c r="F7" s="67"/>
      <c r="G7" s="36"/>
      <c r="H7" s="36"/>
      <c r="I7" s="36"/>
      <c r="J7" s="36"/>
      <c r="K7" s="36"/>
      <c r="L7" s="36"/>
      <c r="M7" s="36"/>
      <c r="N7" s="36"/>
      <c r="O7" s="36"/>
      <c r="P7" s="36"/>
      <c r="Q7" s="36"/>
    </row>
    <row r="8" spans="1:17" s="37" customFormat="1" ht="20.100000000000001" customHeight="1" x14ac:dyDescent="0.2">
      <c r="A8" s="195"/>
      <c r="B8" s="21" t="s">
        <v>8</v>
      </c>
      <c r="C8" s="110">
        <v>59796</v>
      </c>
      <c r="D8" s="111">
        <v>2.92E-2</v>
      </c>
      <c r="E8" s="23">
        <f>IF(C8=0,0,(C8-'Oct 16'!C8)/'Oct 16'!C8)</f>
        <v>6.3617085731596489E-3</v>
      </c>
      <c r="F8" s="67"/>
      <c r="G8" s="36"/>
      <c r="H8" s="36"/>
      <c r="I8" s="36"/>
      <c r="J8" s="36"/>
      <c r="K8" s="36"/>
      <c r="L8" s="36"/>
      <c r="M8" s="36"/>
      <c r="N8" s="36"/>
      <c r="O8" s="36"/>
      <c r="P8" s="36"/>
      <c r="Q8" s="36"/>
    </row>
    <row r="9" spans="1:17" s="37" customFormat="1" ht="20.100000000000001" customHeight="1" x14ac:dyDescent="0.2">
      <c r="A9" s="195"/>
      <c r="B9" s="21" t="s">
        <v>9</v>
      </c>
      <c r="C9" s="110">
        <v>14651</v>
      </c>
      <c r="D9" s="111">
        <v>7.1999999999999998E-3</v>
      </c>
      <c r="E9" s="23">
        <f>IF(C9=0,0,(C9-'Oct 16'!C9)/'Oct 16'!C9)</f>
        <v>6.5956715905187225E-3</v>
      </c>
      <c r="F9" s="67"/>
      <c r="G9" s="36"/>
      <c r="H9" s="36"/>
      <c r="I9" s="36"/>
      <c r="J9" s="36"/>
      <c r="K9" s="36"/>
      <c r="L9" s="36"/>
      <c r="M9" s="36"/>
      <c r="N9" s="36"/>
      <c r="O9" s="36"/>
      <c r="P9" s="36"/>
      <c r="Q9" s="36"/>
    </row>
    <row r="10" spans="1:17" s="37" customFormat="1" ht="20.100000000000001" customHeight="1" x14ac:dyDescent="0.2">
      <c r="A10" s="195"/>
      <c r="B10" s="21" t="s">
        <v>10</v>
      </c>
      <c r="C10" s="110">
        <v>45899</v>
      </c>
      <c r="D10" s="111">
        <v>2.24E-2</v>
      </c>
      <c r="E10" s="23">
        <f>IF(C10=0,0,(C10-'Oct 16'!C10)/'Oct 16'!C10)</f>
        <v>8.6805555555555559E-3</v>
      </c>
      <c r="F10" s="67"/>
      <c r="G10" s="36"/>
      <c r="H10" s="36"/>
      <c r="I10" s="36"/>
      <c r="J10" s="36"/>
      <c r="K10" s="36"/>
      <c r="L10" s="36"/>
      <c r="M10" s="36"/>
      <c r="N10" s="36"/>
      <c r="O10" s="36"/>
      <c r="P10" s="36"/>
      <c r="Q10" s="36"/>
    </row>
    <row r="11" spans="1:17" s="17" customFormat="1" ht="20.100000000000001" customHeight="1" x14ac:dyDescent="0.2">
      <c r="A11" s="164" t="s">
        <v>18</v>
      </c>
      <c r="B11" s="166"/>
      <c r="C11" s="139">
        <f>SUM(C3:C10)</f>
        <v>2046554</v>
      </c>
      <c r="D11" s="140">
        <f>SUM(D3:D10)</f>
        <v>1.0001</v>
      </c>
      <c r="E11" s="27">
        <f>IF(C11=0,0,(C11-'Oct 16'!C11)/'Oct 16'!C11)</f>
        <v>8.1228966180376585E-3</v>
      </c>
      <c r="F11" s="28"/>
      <c r="G11" s="16"/>
      <c r="H11" s="16"/>
      <c r="I11" s="16"/>
      <c r="J11" s="16"/>
      <c r="K11" s="16"/>
      <c r="L11" s="16"/>
      <c r="M11" s="16"/>
      <c r="N11" s="16"/>
      <c r="O11" s="16"/>
      <c r="P11" s="16"/>
      <c r="Q11" s="16"/>
    </row>
    <row r="12" spans="1:17" s="17" customFormat="1" ht="20.100000000000001" customHeight="1" x14ac:dyDescent="0.2">
      <c r="A12" s="16"/>
      <c r="B12" s="16"/>
      <c r="C12" s="16"/>
      <c r="D12" s="16"/>
      <c r="E12" s="16"/>
      <c r="F12" s="16"/>
      <c r="G12" s="16"/>
      <c r="H12" s="16"/>
      <c r="I12" s="16"/>
      <c r="J12" s="16"/>
      <c r="K12" s="16"/>
      <c r="L12" s="16"/>
      <c r="M12" s="16"/>
      <c r="N12" s="16"/>
      <c r="O12" s="16"/>
      <c r="P12" s="16"/>
      <c r="Q12" s="16"/>
    </row>
    <row r="13" spans="1:17" s="17" customFormat="1" ht="20.100000000000001" customHeight="1" x14ac:dyDescent="0.2">
      <c r="A13" s="16"/>
      <c r="B13" s="16"/>
      <c r="C13" s="16"/>
      <c r="D13" s="16"/>
      <c r="E13" s="16"/>
      <c r="F13" s="16"/>
      <c r="G13" s="16"/>
      <c r="H13" s="16"/>
      <c r="I13" s="16"/>
      <c r="J13" s="16"/>
      <c r="K13" s="16"/>
      <c r="L13" s="16"/>
      <c r="M13" s="16"/>
      <c r="N13" s="16"/>
      <c r="O13" s="16"/>
      <c r="P13" s="16"/>
      <c r="Q13" s="16"/>
    </row>
    <row r="14" spans="1:17" s="37" customFormat="1" ht="20.100000000000001" customHeight="1" x14ac:dyDescent="0.2">
      <c r="A14" s="164" t="s">
        <v>11</v>
      </c>
      <c r="B14" s="164"/>
      <c r="C14" s="175" t="s">
        <v>1</v>
      </c>
      <c r="D14" s="176"/>
      <c r="E14" s="176"/>
      <c r="F14" s="176"/>
      <c r="G14" s="176"/>
      <c r="H14" s="176"/>
      <c r="I14" s="176"/>
      <c r="J14" s="176"/>
      <c r="K14" s="196"/>
      <c r="L14" s="36"/>
      <c r="M14" s="36"/>
      <c r="N14" s="36"/>
      <c r="O14" s="36"/>
      <c r="P14" s="36"/>
      <c r="Q14" s="36"/>
    </row>
    <row r="15" spans="1:17" s="37" customFormat="1" ht="39.950000000000003" customHeight="1" x14ac:dyDescent="0.2">
      <c r="A15" s="164"/>
      <c r="B15" s="164"/>
      <c r="C15" s="21" t="s">
        <v>20</v>
      </c>
      <c r="D15" s="21" t="s">
        <v>21</v>
      </c>
      <c r="E15" s="21" t="s">
        <v>12</v>
      </c>
      <c r="F15" s="21" t="s">
        <v>13</v>
      </c>
      <c r="G15" s="21" t="s">
        <v>14</v>
      </c>
      <c r="H15" s="21" t="s">
        <v>15</v>
      </c>
      <c r="I15" s="21" t="s">
        <v>16</v>
      </c>
      <c r="J15" s="21" t="s">
        <v>2</v>
      </c>
      <c r="K15" s="38" t="s">
        <v>23</v>
      </c>
      <c r="L15" s="36"/>
      <c r="M15" s="36"/>
      <c r="N15" s="36"/>
      <c r="O15" s="36"/>
      <c r="P15" s="36"/>
      <c r="Q15" s="36"/>
    </row>
    <row r="16" spans="1:17" s="37" customFormat="1" ht="20.100000000000001" customHeight="1" x14ac:dyDescent="0.2">
      <c r="A16" s="195" t="s">
        <v>17</v>
      </c>
      <c r="B16" s="21" t="s">
        <v>3</v>
      </c>
      <c r="C16" s="110">
        <v>510</v>
      </c>
      <c r="D16" s="110">
        <v>12462</v>
      </c>
      <c r="E16" s="110">
        <v>48671</v>
      </c>
      <c r="F16" s="110">
        <v>58885</v>
      </c>
      <c r="G16" s="110">
        <v>53145</v>
      </c>
      <c r="H16" s="110">
        <v>51214</v>
      </c>
      <c r="I16" s="110">
        <v>76420</v>
      </c>
      <c r="J16" s="22">
        <f>SUM(C16:I16)</f>
        <v>301307</v>
      </c>
      <c r="K16" s="126">
        <f>J16/'ABS Estimated Population'!D3</f>
        <v>9.8570096169857221E-2</v>
      </c>
      <c r="L16" s="36"/>
      <c r="M16" s="36"/>
      <c r="N16" s="36"/>
      <c r="O16" s="36"/>
      <c r="P16" s="36"/>
      <c r="Q16" s="36"/>
    </row>
    <row r="17" spans="1:17" s="37" customFormat="1" ht="20.100000000000001" customHeight="1" x14ac:dyDescent="0.2">
      <c r="A17" s="195"/>
      <c r="B17" s="21" t="s">
        <v>4</v>
      </c>
      <c r="C17" s="110">
        <v>417</v>
      </c>
      <c r="D17" s="110">
        <v>17572</v>
      </c>
      <c r="E17" s="110">
        <v>71892</v>
      </c>
      <c r="F17" s="110">
        <v>68152</v>
      </c>
      <c r="G17" s="110">
        <v>56920</v>
      </c>
      <c r="H17" s="110">
        <v>48486</v>
      </c>
      <c r="I17" s="110">
        <v>58437</v>
      </c>
      <c r="J17" s="22">
        <f t="shared" ref="J17:J23" si="0">SUM(C17:I17)</f>
        <v>321876</v>
      </c>
      <c r="K17" s="126">
        <f>J17/'ABS Estimated Population'!D4</f>
        <v>0.1342701379552291</v>
      </c>
      <c r="L17" s="36"/>
      <c r="M17" s="36"/>
      <c r="N17" s="36"/>
      <c r="O17" s="36"/>
      <c r="P17" s="36"/>
      <c r="Q17" s="36"/>
    </row>
    <row r="18" spans="1:17" s="37" customFormat="1" ht="20.100000000000001" customHeight="1" x14ac:dyDescent="0.2">
      <c r="A18" s="195"/>
      <c r="B18" s="21" t="s">
        <v>5</v>
      </c>
      <c r="C18" s="110">
        <v>412</v>
      </c>
      <c r="D18" s="110">
        <v>11983</v>
      </c>
      <c r="E18" s="110">
        <v>47212</v>
      </c>
      <c r="F18" s="110">
        <v>52828</v>
      </c>
      <c r="G18" s="110">
        <v>48777</v>
      </c>
      <c r="H18" s="110">
        <v>44213</v>
      </c>
      <c r="I18" s="110">
        <v>54154</v>
      </c>
      <c r="J18" s="22">
        <f t="shared" si="0"/>
        <v>259579</v>
      </c>
      <c r="K18" s="126">
        <f>J18/'ABS Estimated Population'!D5</f>
        <v>0.13770659649923211</v>
      </c>
      <c r="L18" s="36"/>
      <c r="M18" s="36"/>
      <c r="N18" s="36"/>
      <c r="O18" s="36"/>
      <c r="P18" s="36"/>
      <c r="Q18" s="36"/>
    </row>
    <row r="19" spans="1:17" s="37" customFormat="1" ht="20.100000000000001" customHeight="1" x14ac:dyDescent="0.2">
      <c r="A19" s="195"/>
      <c r="B19" s="21" t="s">
        <v>6</v>
      </c>
      <c r="C19" s="110">
        <v>3156</v>
      </c>
      <c r="D19" s="110">
        <v>13617</v>
      </c>
      <c r="E19" s="110">
        <v>25003</v>
      </c>
      <c r="F19" s="110">
        <v>21114</v>
      </c>
      <c r="G19" s="110">
        <v>21153</v>
      </c>
      <c r="H19" s="110">
        <v>20589</v>
      </c>
      <c r="I19" s="110">
        <v>29980</v>
      </c>
      <c r="J19" s="22">
        <f t="shared" si="0"/>
        <v>134612</v>
      </c>
      <c r="K19" s="126">
        <f>J19/'ABS Estimated Population'!D6</f>
        <v>0.19350785821997266</v>
      </c>
      <c r="L19" s="36"/>
      <c r="M19" s="36"/>
      <c r="N19" s="36"/>
      <c r="O19" s="36"/>
      <c r="P19" s="36"/>
      <c r="Q19" s="36"/>
    </row>
    <row r="20" spans="1:17" s="37" customFormat="1" ht="20.100000000000001" customHeight="1" x14ac:dyDescent="0.2">
      <c r="A20" s="195"/>
      <c r="B20" s="21" t="s">
        <v>7</v>
      </c>
      <c r="C20" s="110">
        <v>183</v>
      </c>
      <c r="D20" s="110">
        <v>7773</v>
      </c>
      <c r="E20" s="110">
        <v>39108</v>
      </c>
      <c r="F20" s="110">
        <v>38438</v>
      </c>
      <c r="G20" s="110">
        <v>34906</v>
      </c>
      <c r="H20" s="110">
        <v>30270</v>
      </c>
      <c r="I20" s="110">
        <v>34791</v>
      </c>
      <c r="J20" s="22">
        <f t="shared" si="0"/>
        <v>185469</v>
      </c>
      <c r="K20" s="126">
        <f>J20/'ABS Estimated Population'!D7</f>
        <v>0.18365194763014733</v>
      </c>
      <c r="L20" s="36"/>
      <c r="M20" s="36"/>
      <c r="N20" s="36"/>
      <c r="O20" s="36"/>
      <c r="P20" s="36"/>
      <c r="Q20" s="36"/>
    </row>
    <row r="21" spans="1:17" s="37" customFormat="1" ht="20.100000000000001" customHeight="1" x14ac:dyDescent="0.2">
      <c r="A21" s="195"/>
      <c r="B21" s="21" t="s">
        <v>8</v>
      </c>
      <c r="C21" s="110">
        <v>55</v>
      </c>
      <c r="D21" s="110">
        <v>2020</v>
      </c>
      <c r="E21" s="110">
        <v>6709</v>
      </c>
      <c r="F21" s="110">
        <v>6877</v>
      </c>
      <c r="G21" s="110">
        <v>7102</v>
      </c>
      <c r="H21" s="110">
        <v>7215</v>
      </c>
      <c r="I21" s="110">
        <v>8021</v>
      </c>
      <c r="J21" s="22">
        <f t="shared" si="0"/>
        <v>37999</v>
      </c>
      <c r="K21" s="126">
        <f>J21/'ABS Estimated Population'!D8</f>
        <v>0.18155626481155876</v>
      </c>
      <c r="L21" s="36"/>
      <c r="M21" s="36"/>
      <c r="N21" s="36"/>
      <c r="O21" s="36"/>
      <c r="P21" s="36"/>
      <c r="Q21" s="36"/>
    </row>
    <row r="22" spans="1:17" s="37" customFormat="1" ht="20.100000000000001" customHeight="1" x14ac:dyDescent="0.2">
      <c r="A22" s="195"/>
      <c r="B22" s="21" t="s">
        <v>9</v>
      </c>
      <c r="C22" s="110">
        <v>16</v>
      </c>
      <c r="D22" s="110">
        <v>437</v>
      </c>
      <c r="E22" s="110">
        <v>2500</v>
      </c>
      <c r="F22" s="110">
        <v>2334</v>
      </c>
      <c r="G22" s="110">
        <v>1903</v>
      </c>
      <c r="H22" s="110">
        <v>1384</v>
      </c>
      <c r="I22" s="110">
        <v>868</v>
      </c>
      <c r="J22" s="22">
        <f t="shared" si="0"/>
        <v>9442</v>
      </c>
      <c r="K22" s="126">
        <f>J22/'ABS Estimated Population'!D9</f>
        <v>0.10853497327432611</v>
      </c>
      <c r="L22" s="36"/>
      <c r="M22" s="36"/>
      <c r="N22" s="36"/>
      <c r="O22" s="36"/>
      <c r="P22" s="36"/>
      <c r="Q22" s="36"/>
    </row>
    <row r="23" spans="1:17" s="37" customFormat="1" ht="20.100000000000001" customHeight="1" x14ac:dyDescent="0.2">
      <c r="A23" s="195"/>
      <c r="B23" s="21" t="s">
        <v>10</v>
      </c>
      <c r="C23" s="110">
        <v>36</v>
      </c>
      <c r="D23" s="110">
        <v>1734</v>
      </c>
      <c r="E23" s="110">
        <v>6935</v>
      </c>
      <c r="F23" s="110">
        <v>6239</v>
      </c>
      <c r="G23" s="110">
        <v>4832</v>
      </c>
      <c r="H23" s="110">
        <v>3861</v>
      </c>
      <c r="I23" s="110">
        <v>4581</v>
      </c>
      <c r="J23" s="22">
        <f t="shared" si="0"/>
        <v>28218</v>
      </c>
      <c r="K23" s="126">
        <f>J23/'ABS Estimated Population'!D10</f>
        <v>0.1799491107128964</v>
      </c>
      <c r="L23" s="36"/>
      <c r="M23" s="36"/>
      <c r="N23" s="36"/>
      <c r="O23" s="36"/>
      <c r="P23" s="36"/>
      <c r="Q23" s="36"/>
    </row>
    <row r="24" spans="1:17" s="37" customFormat="1" ht="20.100000000000001" customHeight="1" x14ac:dyDescent="0.2">
      <c r="A24" s="164" t="s">
        <v>18</v>
      </c>
      <c r="B24" s="166"/>
      <c r="C24" s="150">
        <f t="shared" ref="C24:J24" si="1">SUM(C16:C23)</f>
        <v>4785</v>
      </c>
      <c r="D24" s="150">
        <f t="shared" si="1"/>
        <v>67598</v>
      </c>
      <c r="E24" s="150">
        <f t="shared" si="1"/>
        <v>248030</v>
      </c>
      <c r="F24" s="150">
        <f t="shared" si="1"/>
        <v>254867</v>
      </c>
      <c r="G24" s="150">
        <f t="shared" si="1"/>
        <v>228738</v>
      </c>
      <c r="H24" s="150">
        <f t="shared" si="1"/>
        <v>207232</v>
      </c>
      <c r="I24" s="150">
        <f t="shared" si="1"/>
        <v>267252</v>
      </c>
      <c r="J24" s="150">
        <f t="shared" si="1"/>
        <v>1278502</v>
      </c>
      <c r="K24" s="127">
        <f>J24/'ABS Estimated Population'!D11</f>
        <v>0.13460015551899782</v>
      </c>
      <c r="L24" s="36"/>
      <c r="M24" s="36"/>
      <c r="N24" s="36"/>
      <c r="O24" s="36"/>
      <c r="P24" s="36"/>
      <c r="Q24" s="36"/>
    </row>
    <row r="25" spans="1:17" s="37" customFormat="1" ht="20.100000000000001" customHeight="1" x14ac:dyDescent="0.2">
      <c r="A25" s="36"/>
      <c r="B25" s="36"/>
      <c r="C25" s="36"/>
      <c r="D25" s="36"/>
      <c r="E25" s="36"/>
      <c r="F25" s="36"/>
      <c r="G25" s="36"/>
      <c r="H25" s="36"/>
      <c r="I25" s="36"/>
      <c r="J25" s="36"/>
      <c r="K25" s="36"/>
      <c r="L25" s="36"/>
      <c r="M25" s="36"/>
      <c r="N25" s="36"/>
      <c r="O25" s="36"/>
      <c r="P25" s="36"/>
      <c r="Q25" s="36"/>
    </row>
    <row r="26" spans="1:17" s="17" customFormat="1" ht="20.100000000000001" customHeight="1" x14ac:dyDescent="0.2">
      <c r="A26" s="16"/>
      <c r="B26" s="16"/>
      <c r="C26" s="16"/>
      <c r="D26" s="16"/>
      <c r="E26" s="16"/>
      <c r="F26" s="16"/>
      <c r="G26" s="16"/>
      <c r="H26" s="16"/>
      <c r="I26" s="16"/>
      <c r="J26" s="16"/>
      <c r="K26" s="16"/>
      <c r="L26" s="16"/>
      <c r="M26" s="16"/>
      <c r="N26" s="16"/>
      <c r="O26" s="16"/>
      <c r="P26" s="16"/>
      <c r="Q26" s="16"/>
    </row>
    <row r="27" spans="1:17" s="37" customFormat="1" ht="20.100000000000001" customHeight="1" x14ac:dyDescent="0.2">
      <c r="A27" s="164" t="s">
        <v>11</v>
      </c>
      <c r="B27" s="164"/>
      <c r="C27" s="171" t="s">
        <v>0</v>
      </c>
      <c r="D27" s="181"/>
      <c r="E27" s="181"/>
      <c r="F27" s="181"/>
      <c r="G27" s="181"/>
      <c r="H27" s="181"/>
      <c r="I27" s="181"/>
      <c r="J27" s="181"/>
      <c r="K27" s="182"/>
      <c r="L27" s="36"/>
      <c r="M27" s="36"/>
      <c r="N27" s="36"/>
      <c r="O27" s="36"/>
      <c r="P27" s="36"/>
      <c r="Q27" s="36"/>
    </row>
    <row r="28" spans="1:17" s="37" customFormat="1" ht="39.950000000000003" customHeight="1" x14ac:dyDescent="0.2">
      <c r="A28" s="164"/>
      <c r="B28" s="164"/>
      <c r="C28" s="21" t="s">
        <v>20</v>
      </c>
      <c r="D28" s="21" t="s">
        <v>21</v>
      </c>
      <c r="E28" s="21" t="s">
        <v>12</v>
      </c>
      <c r="F28" s="21" t="s">
        <v>13</v>
      </c>
      <c r="G28" s="21" t="s">
        <v>14</v>
      </c>
      <c r="H28" s="21" t="s">
        <v>15</v>
      </c>
      <c r="I28" s="21" t="s">
        <v>16</v>
      </c>
      <c r="J28" s="21" t="s">
        <v>2</v>
      </c>
      <c r="K28" s="38" t="s">
        <v>23</v>
      </c>
      <c r="L28" s="36"/>
      <c r="M28" s="36"/>
      <c r="N28" s="36"/>
      <c r="O28" s="36"/>
      <c r="P28" s="36"/>
      <c r="Q28" s="36"/>
    </row>
    <row r="29" spans="1:17" s="37" customFormat="1" ht="20.100000000000001" customHeight="1" x14ac:dyDescent="0.2">
      <c r="A29" s="165" t="s">
        <v>17</v>
      </c>
      <c r="B29" s="21" t="s">
        <v>3</v>
      </c>
      <c r="C29" s="109">
        <v>163</v>
      </c>
      <c r="D29" s="110">
        <v>4420</v>
      </c>
      <c r="E29" s="110">
        <v>20060</v>
      </c>
      <c r="F29" s="110">
        <v>27889</v>
      </c>
      <c r="G29" s="110">
        <v>32224</v>
      </c>
      <c r="H29" s="110">
        <v>34664</v>
      </c>
      <c r="I29" s="110">
        <v>61686</v>
      </c>
      <c r="J29" s="65">
        <f>SUM(C29:I29)</f>
        <v>181106</v>
      </c>
      <c r="K29" s="126">
        <f>J29/'ABS Estimated Population'!C3</f>
        <v>6.129976929575634E-2</v>
      </c>
      <c r="L29" s="36"/>
      <c r="M29" s="36"/>
      <c r="N29" s="36"/>
      <c r="O29" s="36"/>
      <c r="P29" s="36"/>
      <c r="Q29" s="36"/>
    </row>
    <row r="30" spans="1:17" s="37" customFormat="1" ht="20.100000000000001" customHeight="1" x14ac:dyDescent="0.2">
      <c r="A30" s="165"/>
      <c r="B30" s="21" t="s">
        <v>4</v>
      </c>
      <c r="C30" s="109">
        <v>112</v>
      </c>
      <c r="D30" s="110">
        <v>5332</v>
      </c>
      <c r="E30" s="110">
        <v>32038</v>
      </c>
      <c r="F30" s="110">
        <v>36393</v>
      </c>
      <c r="G30" s="110">
        <v>35849</v>
      </c>
      <c r="H30" s="110">
        <v>33263</v>
      </c>
      <c r="I30" s="110">
        <v>46101</v>
      </c>
      <c r="J30" s="65">
        <f t="shared" ref="J30:J36" si="2">SUM(C30:I30)</f>
        <v>189088</v>
      </c>
      <c r="K30" s="126">
        <f>J30/'ABS Estimated Population'!C4</f>
        <v>8.2118273452530366E-2</v>
      </c>
      <c r="L30" s="36"/>
      <c r="M30" s="36"/>
      <c r="N30" s="36"/>
      <c r="O30" s="36"/>
      <c r="P30" s="36"/>
      <c r="Q30" s="36"/>
    </row>
    <row r="31" spans="1:17" s="37" customFormat="1" ht="20.100000000000001" customHeight="1" x14ac:dyDescent="0.2">
      <c r="A31" s="165"/>
      <c r="B31" s="21" t="s">
        <v>5</v>
      </c>
      <c r="C31" s="109">
        <v>104</v>
      </c>
      <c r="D31" s="110">
        <v>3248</v>
      </c>
      <c r="E31" s="110">
        <v>18103</v>
      </c>
      <c r="F31" s="110">
        <v>24749</v>
      </c>
      <c r="G31" s="110">
        <v>28672</v>
      </c>
      <c r="H31" s="110">
        <v>29111</v>
      </c>
      <c r="I31" s="110">
        <v>44839</v>
      </c>
      <c r="J31" s="65">
        <f t="shared" si="2"/>
        <v>148826</v>
      </c>
      <c r="K31" s="126">
        <f>J31/'ABS Estimated Population'!C5</f>
        <v>8.0906912418346133E-2</v>
      </c>
      <c r="L31" s="36"/>
      <c r="M31" s="36"/>
      <c r="N31" s="36"/>
      <c r="O31" s="36"/>
      <c r="P31" s="36"/>
      <c r="Q31" s="36"/>
    </row>
    <row r="32" spans="1:17" s="37" customFormat="1" ht="20.100000000000001" customHeight="1" x14ac:dyDescent="0.2">
      <c r="A32" s="165"/>
      <c r="B32" s="21" t="s">
        <v>6</v>
      </c>
      <c r="C32" s="110">
        <v>3024</v>
      </c>
      <c r="D32" s="110">
        <v>8870</v>
      </c>
      <c r="E32" s="110">
        <v>14487</v>
      </c>
      <c r="F32" s="110">
        <v>12285</v>
      </c>
      <c r="G32" s="110">
        <v>14174</v>
      </c>
      <c r="H32" s="110">
        <v>14510</v>
      </c>
      <c r="I32" s="110">
        <v>24360</v>
      </c>
      <c r="J32" s="65">
        <f t="shared" si="2"/>
        <v>91710</v>
      </c>
      <c r="K32" s="126">
        <f>J32/'ABS Estimated Population'!C6</f>
        <v>0.13647788540381589</v>
      </c>
      <c r="L32" s="36"/>
      <c r="M32" s="36"/>
      <c r="N32" s="36"/>
      <c r="O32" s="36"/>
      <c r="P32" s="36"/>
      <c r="Q32" s="36"/>
    </row>
    <row r="33" spans="1:17" s="37" customFormat="1" ht="20.100000000000001" customHeight="1" x14ac:dyDescent="0.2">
      <c r="A33" s="165"/>
      <c r="B33" s="21" t="s">
        <v>7</v>
      </c>
      <c r="C33" s="109">
        <v>50</v>
      </c>
      <c r="D33" s="110">
        <v>2665</v>
      </c>
      <c r="E33" s="110">
        <v>17661</v>
      </c>
      <c r="F33" s="110">
        <v>20298</v>
      </c>
      <c r="G33" s="110">
        <v>22226</v>
      </c>
      <c r="H33" s="110">
        <v>20953</v>
      </c>
      <c r="I33" s="110">
        <v>28782</v>
      </c>
      <c r="J33" s="65">
        <f t="shared" si="2"/>
        <v>112635</v>
      </c>
      <c r="K33" s="126">
        <f>J33/'ABS Estimated Population'!C7</f>
        <v>0.11007348004585296</v>
      </c>
      <c r="L33" s="36"/>
      <c r="M33" s="36"/>
      <c r="N33" s="36"/>
      <c r="O33" s="36"/>
      <c r="P33" s="36"/>
      <c r="Q33" s="36"/>
    </row>
    <row r="34" spans="1:17" s="37" customFormat="1" ht="20.100000000000001" customHeight="1" x14ac:dyDescent="0.2">
      <c r="A34" s="165"/>
      <c r="B34" s="21" t="s">
        <v>8</v>
      </c>
      <c r="C34" s="109">
        <v>18</v>
      </c>
      <c r="D34" s="109">
        <v>576</v>
      </c>
      <c r="E34" s="110">
        <v>2762</v>
      </c>
      <c r="F34" s="110">
        <v>3271</v>
      </c>
      <c r="G34" s="110">
        <v>3899</v>
      </c>
      <c r="H34" s="110">
        <v>4671</v>
      </c>
      <c r="I34" s="110">
        <v>6600</v>
      </c>
      <c r="J34" s="65">
        <f t="shared" si="2"/>
        <v>21797</v>
      </c>
      <c r="K34" s="126">
        <f>J34/'ABS Estimated Population'!C8</f>
        <v>0.10681662256199156</v>
      </c>
      <c r="L34" s="36"/>
      <c r="M34" s="36"/>
      <c r="N34" s="36"/>
      <c r="O34" s="36"/>
      <c r="P34" s="36"/>
      <c r="Q34" s="36"/>
    </row>
    <row r="35" spans="1:17" s="37" customFormat="1" ht="20.100000000000001" customHeight="1" x14ac:dyDescent="0.2">
      <c r="A35" s="165"/>
      <c r="B35" s="21" t="s">
        <v>9</v>
      </c>
      <c r="C35" s="109">
        <v>0</v>
      </c>
      <c r="D35" s="109">
        <v>111</v>
      </c>
      <c r="E35" s="109">
        <v>854</v>
      </c>
      <c r="F35" s="110">
        <v>1121</v>
      </c>
      <c r="G35" s="110">
        <v>1218</v>
      </c>
      <c r="H35" s="109">
        <v>1066</v>
      </c>
      <c r="I35" s="109">
        <v>839</v>
      </c>
      <c r="J35" s="65">
        <f t="shared" si="2"/>
        <v>5209</v>
      </c>
      <c r="K35" s="126">
        <f>J35/'ABS Estimated Population'!C9</f>
        <v>5.2353863471898368E-2</v>
      </c>
      <c r="L35" s="36"/>
      <c r="M35" s="36"/>
      <c r="N35" s="36"/>
      <c r="O35" s="36"/>
      <c r="P35" s="36"/>
      <c r="Q35" s="36"/>
    </row>
    <row r="36" spans="1:17" s="37" customFormat="1" ht="20.100000000000001" customHeight="1" x14ac:dyDescent="0.2">
      <c r="A36" s="165"/>
      <c r="B36" s="21" t="s">
        <v>10</v>
      </c>
      <c r="C36" s="109">
        <v>13</v>
      </c>
      <c r="D36" s="109">
        <v>629</v>
      </c>
      <c r="E36" s="110">
        <v>3528</v>
      </c>
      <c r="F36" s="110">
        <v>3656</v>
      </c>
      <c r="G36" s="110">
        <v>3317</v>
      </c>
      <c r="H36" s="110">
        <v>2893</v>
      </c>
      <c r="I36" s="110">
        <v>3645</v>
      </c>
      <c r="J36" s="65">
        <f t="shared" si="2"/>
        <v>17681</v>
      </c>
      <c r="K36" s="126">
        <f>J36/'ABS Estimated Population'!C10</f>
        <v>0.11607951785081212</v>
      </c>
      <c r="L36" s="36"/>
      <c r="M36" s="36"/>
      <c r="N36" s="36"/>
      <c r="O36" s="36"/>
      <c r="P36" s="36"/>
      <c r="Q36" s="36"/>
    </row>
    <row r="37" spans="1:17" s="37" customFormat="1" ht="20.100000000000001" customHeight="1" x14ac:dyDescent="0.2">
      <c r="A37" s="164" t="s">
        <v>18</v>
      </c>
      <c r="B37" s="166"/>
      <c r="C37" s="150">
        <f>SUM(C29:C36)</f>
        <v>3484</v>
      </c>
      <c r="D37" s="150">
        <f t="shared" ref="D37:J37" si="3">SUM(D29:D36)</f>
        <v>25851</v>
      </c>
      <c r="E37" s="150">
        <f t="shared" si="3"/>
        <v>109493</v>
      </c>
      <c r="F37" s="150">
        <f t="shared" si="3"/>
        <v>129662</v>
      </c>
      <c r="G37" s="150">
        <f t="shared" si="3"/>
        <v>141579</v>
      </c>
      <c r="H37" s="150">
        <f t="shared" si="3"/>
        <v>141131</v>
      </c>
      <c r="I37" s="150">
        <f t="shared" si="3"/>
        <v>216852</v>
      </c>
      <c r="J37" s="150">
        <f t="shared" si="3"/>
        <v>768052</v>
      </c>
      <c r="K37" s="127">
        <f>J37/'ABS Estimated Population'!C11</f>
        <v>8.301051849312388E-2</v>
      </c>
      <c r="L37" s="36"/>
      <c r="M37" s="36"/>
      <c r="N37" s="36"/>
      <c r="O37" s="36"/>
      <c r="P37" s="36"/>
      <c r="Q37" s="36"/>
    </row>
    <row r="38" spans="1:17" s="37" customFormat="1" ht="20.100000000000001" customHeight="1" x14ac:dyDescent="0.2">
      <c r="A38" s="36"/>
      <c r="B38" s="36"/>
      <c r="C38" s="36"/>
      <c r="D38" s="36"/>
      <c r="E38" s="36"/>
      <c r="F38" s="36"/>
      <c r="G38" s="36"/>
      <c r="H38" s="36"/>
      <c r="I38" s="36"/>
      <c r="J38" s="36"/>
      <c r="K38" s="36"/>
      <c r="L38" s="36"/>
      <c r="M38" s="36"/>
      <c r="N38" s="36"/>
      <c r="O38" s="36"/>
      <c r="P38" s="36"/>
      <c r="Q38" s="36"/>
    </row>
    <row r="39" spans="1:17" s="17" customFormat="1" ht="20.100000000000001" customHeight="1" x14ac:dyDescent="0.2">
      <c r="A39" s="228" t="s">
        <v>19</v>
      </c>
      <c r="B39" s="229"/>
      <c r="C39" s="229"/>
      <c r="D39" s="229"/>
      <c r="E39" s="229"/>
      <c r="F39" s="229"/>
      <c r="G39" s="229"/>
      <c r="H39" s="229"/>
      <c r="I39" s="229"/>
      <c r="J39" s="229"/>
      <c r="K39" s="229"/>
      <c r="L39" s="44"/>
      <c r="M39" s="44"/>
      <c r="N39" s="44"/>
      <c r="O39" s="16"/>
      <c r="P39" s="16"/>
      <c r="Q39" s="16"/>
    </row>
    <row r="40" spans="1:17" s="17" customFormat="1" ht="20.100000000000001" customHeight="1" x14ac:dyDescent="0.2">
      <c r="A40" s="230" t="s">
        <v>32</v>
      </c>
      <c r="B40" s="231"/>
      <c r="C40" s="231"/>
      <c r="D40" s="231"/>
      <c r="E40" s="231"/>
      <c r="F40" s="231"/>
      <c r="G40" s="231"/>
      <c r="H40" s="231"/>
      <c r="I40" s="231"/>
      <c r="J40" s="231"/>
      <c r="K40" s="231"/>
      <c r="L40" s="44"/>
      <c r="M40" s="44"/>
      <c r="N40" s="44"/>
      <c r="O40" s="16"/>
      <c r="P40" s="16"/>
      <c r="Q40" s="16"/>
    </row>
    <row r="41" spans="1:17" s="17" customFormat="1" ht="20.100000000000001" customHeight="1" x14ac:dyDescent="0.2">
      <c r="A41" s="231"/>
      <c r="B41" s="231"/>
      <c r="C41" s="231"/>
      <c r="D41" s="231"/>
      <c r="E41" s="231"/>
      <c r="F41" s="231"/>
      <c r="G41" s="231"/>
      <c r="H41" s="231"/>
      <c r="I41" s="231"/>
      <c r="J41" s="231"/>
      <c r="K41" s="231"/>
      <c r="L41" s="44"/>
      <c r="M41" s="44"/>
      <c r="N41" s="44"/>
      <c r="O41" s="16"/>
      <c r="P41" s="16"/>
      <c r="Q41" s="16"/>
    </row>
    <row r="42" spans="1:17" s="17" customFormat="1" ht="20.100000000000001" customHeight="1" x14ac:dyDescent="0.2">
      <c r="A42" s="232" t="s">
        <v>29</v>
      </c>
      <c r="B42" s="232"/>
      <c r="C42" s="232"/>
      <c r="D42" s="232"/>
      <c r="E42" s="232"/>
      <c r="F42" s="232"/>
      <c r="G42" s="232"/>
      <c r="H42" s="232"/>
      <c r="I42" s="232"/>
      <c r="J42" s="232"/>
      <c r="K42" s="232"/>
      <c r="L42" s="44"/>
      <c r="M42" s="44"/>
      <c r="N42" s="44"/>
      <c r="O42" s="16"/>
      <c r="P42" s="16"/>
      <c r="Q42" s="16"/>
    </row>
    <row r="43" spans="1:17" s="17" customFormat="1" ht="20.100000000000001" customHeight="1" x14ac:dyDescent="0.2">
      <c r="A43" s="233" t="s">
        <v>27</v>
      </c>
      <c r="B43" s="233"/>
      <c r="C43" s="233"/>
      <c r="D43" s="233"/>
      <c r="E43" s="233"/>
      <c r="F43" s="233"/>
      <c r="G43" s="233"/>
      <c r="H43" s="233"/>
      <c r="I43" s="233"/>
      <c r="J43" s="233"/>
      <c r="K43" s="233"/>
      <c r="L43" s="44"/>
      <c r="M43" s="44"/>
      <c r="N43" s="44"/>
      <c r="O43" s="16"/>
      <c r="P43" s="16"/>
      <c r="Q43" s="16"/>
    </row>
    <row r="44" spans="1:17" s="17" customFormat="1" ht="20.100000000000001" customHeight="1" x14ac:dyDescent="0.2">
      <c r="A44" s="233"/>
      <c r="B44" s="233"/>
      <c r="C44" s="233"/>
      <c r="D44" s="233"/>
      <c r="E44" s="233"/>
      <c r="F44" s="233"/>
      <c r="G44" s="233"/>
      <c r="H44" s="233"/>
      <c r="I44" s="233"/>
      <c r="J44" s="233"/>
      <c r="K44" s="233"/>
      <c r="L44" s="44"/>
      <c r="M44" s="44"/>
      <c r="N44" s="44"/>
      <c r="O44" s="16"/>
      <c r="P44" s="16"/>
      <c r="Q44" s="16"/>
    </row>
    <row r="45" spans="1:17" s="17" customFormat="1" ht="20.100000000000001" customHeight="1" x14ac:dyDescent="0.2">
      <c r="A45" s="234" t="s">
        <v>31</v>
      </c>
      <c r="B45" s="229"/>
      <c r="C45" s="229"/>
      <c r="D45" s="229"/>
      <c r="E45" s="229"/>
      <c r="F45" s="229"/>
      <c r="G45" s="229"/>
      <c r="H45" s="229"/>
      <c r="I45" s="229"/>
      <c r="J45" s="229"/>
      <c r="K45" s="229"/>
      <c r="L45" s="16"/>
      <c r="M45" s="16"/>
      <c r="N45" s="16"/>
      <c r="O45" s="16"/>
      <c r="P45" s="16"/>
      <c r="Q45" s="16"/>
    </row>
    <row r="46" spans="1:17" ht="20.100000000000001" customHeight="1" x14ac:dyDescent="0.2">
      <c r="A46" s="226" t="s">
        <v>45</v>
      </c>
      <c r="B46" s="227"/>
      <c r="C46" s="227"/>
      <c r="D46" s="227"/>
      <c r="E46" s="227"/>
      <c r="F46" s="227"/>
      <c r="G46" s="227"/>
      <c r="H46" s="227"/>
      <c r="I46" s="227"/>
      <c r="J46" s="227"/>
      <c r="K46" s="227"/>
      <c r="L46" s="1"/>
      <c r="M46" s="1"/>
    </row>
  </sheetData>
  <mergeCells count="18">
    <mergeCell ref="C1:E1"/>
    <mergeCell ref="C14:K14"/>
    <mergeCell ref="C27:K27"/>
    <mergeCell ref="A45:K45"/>
    <mergeCell ref="A1:B2"/>
    <mergeCell ref="A14:B15"/>
    <mergeCell ref="A16:A23"/>
    <mergeCell ref="A24:B24"/>
    <mergeCell ref="A3:A10"/>
    <mergeCell ref="A11:B11"/>
    <mergeCell ref="A29:A36"/>
    <mergeCell ref="A37:B37"/>
    <mergeCell ref="A27:B28"/>
    <mergeCell ref="A46:K46"/>
    <mergeCell ref="A39:K39"/>
    <mergeCell ref="A40:K41"/>
    <mergeCell ref="A42:K42"/>
    <mergeCell ref="A43:K44"/>
  </mergeCells>
  <phoneticPr fontId="6" type="noConversion"/>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30/11/2016</oddHeader>
  </headerFooter>
  <ignoredErrors>
    <ignoredError sqref="K37 K24"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Q47"/>
  <sheetViews>
    <sheetView tabSelected="1" topLeftCell="A16" zoomScaleNormal="100" workbookViewId="0">
      <selection activeCell="A46" sqref="A46:K46"/>
    </sheetView>
  </sheetViews>
  <sheetFormatPr defaultRowHeight="20.100000000000001" customHeight="1" x14ac:dyDescent="0.2"/>
  <cols>
    <col min="1" max="2" width="8.7109375" style="57" customWidth="1"/>
    <col min="3" max="15" width="12.7109375" style="57" customWidth="1"/>
    <col min="16" max="64" width="12.7109375" style="58" customWidth="1"/>
    <col min="65" max="16384" width="9.140625" style="58"/>
  </cols>
  <sheetData>
    <row r="1" spans="1:15" s="37" customFormat="1" ht="20.100000000000001" customHeight="1" x14ac:dyDescent="0.2">
      <c r="A1" s="177" t="s">
        <v>11</v>
      </c>
      <c r="B1" s="194"/>
      <c r="C1" s="191"/>
      <c r="D1" s="192"/>
      <c r="E1" s="193"/>
      <c r="F1" s="62"/>
      <c r="G1" s="36"/>
      <c r="H1" s="36"/>
      <c r="I1" s="36"/>
      <c r="J1" s="36"/>
      <c r="K1" s="36"/>
      <c r="L1" s="36"/>
      <c r="M1" s="36"/>
      <c r="N1" s="36"/>
      <c r="O1" s="36"/>
    </row>
    <row r="2" spans="1:15" s="17" customFormat="1" ht="127.5" x14ac:dyDescent="0.2">
      <c r="A2" s="194"/>
      <c r="B2" s="194"/>
      <c r="C2" s="10" t="s">
        <v>26</v>
      </c>
      <c r="D2" s="10" t="s">
        <v>25</v>
      </c>
      <c r="E2" s="18" t="s">
        <v>22</v>
      </c>
      <c r="F2" s="19"/>
      <c r="G2" s="16"/>
      <c r="H2" s="16"/>
      <c r="I2" s="16"/>
      <c r="J2" s="16"/>
      <c r="K2" s="16"/>
      <c r="L2" s="16"/>
      <c r="M2" s="16"/>
      <c r="N2" s="16"/>
      <c r="O2" s="16"/>
    </row>
    <row r="3" spans="1:15" s="37" customFormat="1" ht="20.100000000000001" customHeight="1" x14ac:dyDescent="0.2">
      <c r="A3" s="195" t="s">
        <v>17</v>
      </c>
      <c r="B3" s="21" t="s">
        <v>3</v>
      </c>
      <c r="C3" s="160">
        <v>487190</v>
      </c>
      <c r="D3" s="159">
        <v>0.2364</v>
      </c>
      <c r="E3" s="23">
        <f>IF(C3=0,0,(C3-'Nov 16'!C3)/'Nov 16'!C3)</f>
        <v>9.9023036278043913E-3</v>
      </c>
      <c r="F3" s="67"/>
      <c r="G3" s="36"/>
      <c r="H3" s="36"/>
      <c r="I3" s="36"/>
      <c r="J3" s="36"/>
      <c r="K3" s="36"/>
      <c r="L3" s="36"/>
      <c r="M3" s="36"/>
      <c r="N3" s="36"/>
      <c r="O3" s="36"/>
    </row>
    <row r="4" spans="1:15" s="37" customFormat="1" ht="20.100000000000001" customHeight="1" x14ac:dyDescent="0.2">
      <c r="A4" s="195"/>
      <c r="B4" s="21" t="s">
        <v>4</v>
      </c>
      <c r="C4" s="160">
        <v>514499</v>
      </c>
      <c r="D4" s="159">
        <v>0.24970000000000001</v>
      </c>
      <c r="E4" s="23">
        <f>IF(C4=0,0,(C4-'Nov 16'!C4)/'Nov 16'!C4)</f>
        <v>6.91829561378101E-3</v>
      </c>
      <c r="F4" s="67"/>
      <c r="G4" s="36"/>
      <c r="H4" s="36"/>
      <c r="I4" s="36"/>
      <c r="J4" s="36"/>
      <c r="K4" s="36"/>
      <c r="L4" s="36"/>
      <c r="M4" s="36"/>
      <c r="N4" s="36"/>
      <c r="O4" s="36"/>
    </row>
    <row r="5" spans="1:15" s="37" customFormat="1" ht="20.100000000000001" customHeight="1" x14ac:dyDescent="0.2">
      <c r="A5" s="195"/>
      <c r="B5" s="21" t="s">
        <v>5</v>
      </c>
      <c r="C5" s="160">
        <v>411366</v>
      </c>
      <c r="D5" s="159">
        <v>0.1996</v>
      </c>
      <c r="E5" s="23">
        <f>IF(C5=0,0,(C5-'Nov 16'!C5)/'Nov 16'!C5)</f>
        <v>7.2501560950527051E-3</v>
      </c>
      <c r="F5" s="67"/>
      <c r="G5" s="36"/>
      <c r="H5" s="36"/>
      <c r="I5" s="36"/>
      <c r="J5" s="36"/>
      <c r="K5" s="36"/>
      <c r="L5" s="36"/>
      <c r="M5" s="36"/>
      <c r="N5" s="36"/>
      <c r="O5" s="36"/>
    </row>
    <row r="6" spans="1:15" s="37" customFormat="1" ht="20.100000000000001" customHeight="1" x14ac:dyDescent="0.2">
      <c r="A6" s="195"/>
      <c r="B6" s="21" t="s">
        <v>6</v>
      </c>
      <c r="C6" s="160">
        <v>227332</v>
      </c>
      <c r="D6" s="159">
        <v>0.1103</v>
      </c>
      <c r="E6" s="23">
        <f>IF(C6=0,0,(C6-'Nov 16'!C6)/'Nov 16'!C6)</f>
        <v>4.4626682337554459E-3</v>
      </c>
      <c r="F6" s="67"/>
      <c r="G6" s="36"/>
      <c r="H6" s="36"/>
      <c r="I6" s="36"/>
      <c r="J6" s="36"/>
      <c r="K6" s="36"/>
      <c r="L6" s="36"/>
      <c r="M6" s="36"/>
      <c r="N6" s="36"/>
      <c r="O6" s="36"/>
    </row>
    <row r="7" spans="1:15" s="37" customFormat="1" ht="20.100000000000001" customHeight="1" x14ac:dyDescent="0.2">
      <c r="A7" s="195"/>
      <c r="B7" s="21" t="s">
        <v>7</v>
      </c>
      <c r="C7" s="160">
        <v>299236</v>
      </c>
      <c r="D7" s="159">
        <v>0.1452</v>
      </c>
      <c r="E7" s="23">
        <f>IF(C7=0,0,(C7-'Nov 16'!C7)/'Nov 16'!C7)</f>
        <v>3.7973324745726325E-3</v>
      </c>
      <c r="F7" s="67"/>
      <c r="G7" s="36"/>
      <c r="H7" s="36"/>
      <c r="I7" s="36"/>
      <c r="J7" s="36"/>
      <c r="K7" s="36"/>
      <c r="L7" s="36"/>
      <c r="M7" s="36"/>
      <c r="N7" s="36"/>
      <c r="O7" s="36"/>
    </row>
    <row r="8" spans="1:15" s="37" customFormat="1" ht="20.100000000000001" customHeight="1" x14ac:dyDescent="0.2">
      <c r="A8" s="195"/>
      <c r="B8" s="21" t="s">
        <v>8</v>
      </c>
      <c r="C8" s="160">
        <v>60118</v>
      </c>
      <c r="D8" s="159">
        <v>2.92E-2</v>
      </c>
      <c r="E8" s="23">
        <f>IF(C8=0,0,(C8-'Nov 16'!C8)/'Nov 16'!C8)</f>
        <v>5.3849755836510808E-3</v>
      </c>
      <c r="F8" s="67"/>
      <c r="G8" s="36"/>
      <c r="H8" s="36"/>
      <c r="I8" s="36"/>
      <c r="J8" s="36"/>
      <c r="K8" s="36"/>
      <c r="L8" s="36"/>
      <c r="M8" s="36"/>
      <c r="N8" s="36"/>
      <c r="O8" s="36"/>
    </row>
    <row r="9" spans="1:15" s="37" customFormat="1" ht="20.100000000000001" customHeight="1" x14ac:dyDescent="0.2">
      <c r="A9" s="195"/>
      <c r="B9" s="21" t="s">
        <v>9</v>
      </c>
      <c r="C9" s="160">
        <v>14709</v>
      </c>
      <c r="D9" s="159">
        <v>7.1000000000000004E-3</v>
      </c>
      <c r="E9" s="23">
        <f>IF(C9=0,0,(C9-'Nov 16'!C9)/'Nov 16'!C9)</f>
        <v>3.9587741451095485E-3</v>
      </c>
      <c r="F9" s="67"/>
      <c r="G9" s="36"/>
      <c r="H9" s="36"/>
      <c r="I9" s="36"/>
      <c r="J9" s="36"/>
      <c r="K9" s="36"/>
      <c r="L9" s="36"/>
      <c r="M9" s="36"/>
      <c r="N9" s="36"/>
      <c r="O9" s="36"/>
    </row>
    <row r="10" spans="1:15" s="37" customFormat="1" ht="20.100000000000001" customHeight="1" x14ac:dyDescent="0.2">
      <c r="A10" s="195"/>
      <c r="B10" s="21" t="s">
        <v>10</v>
      </c>
      <c r="C10" s="160">
        <v>46206</v>
      </c>
      <c r="D10" s="159">
        <v>2.24E-2</v>
      </c>
      <c r="E10" s="23">
        <f>IF(C10=0,0,(C10-'Nov 16'!C10)/'Nov 16'!C10)</f>
        <v>6.6885988801498944E-3</v>
      </c>
      <c r="F10" s="67"/>
      <c r="G10" s="36"/>
      <c r="H10" s="36"/>
      <c r="I10" s="36"/>
      <c r="J10" s="36"/>
      <c r="K10" s="36"/>
      <c r="L10" s="36"/>
      <c r="M10" s="36"/>
      <c r="N10" s="36"/>
      <c r="O10" s="36"/>
    </row>
    <row r="11" spans="1:15" s="17" customFormat="1" ht="20.100000000000001" customHeight="1" x14ac:dyDescent="0.2">
      <c r="A11" s="164" t="s">
        <v>18</v>
      </c>
      <c r="B11" s="166"/>
      <c r="C11" s="150">
        <f>SUM(C3:C10)</f>
        <v>2060656</v>
      </c>
      <c r="D11" s="26">
        <f>SUM(D3:D10)</f>
        <v>0.9998999999999999</v>
      </c>
      <c r="E11" s="27">
        <f>IF(C11=0,0,(C11-'Nov 16'!C11)/'Nov 16'!C11)</f>
        <v>6.8906073331072622E-3</v>
      </c>
      <c r="F11" s="28"/>
      <c r="G11" s="16"/>
      <c r="H11" s="16"/>
      <c r="I11" s="16"/>
      <c r="J11" s="16"/>
      <c r="K11" s="16"/>
      <c r="L11" s="16"/>
      <c r="M11" s="16"/>
      <c r="N11" s="16"/>
      <c r="O11" s="16"/>
    </row>
    <row r="14" spans="1:15" s="37" customFormat="1" ht="20.100000000000001" customHeight="1" x14ac:dyDescent="0.2">
      <c r="A14" s="164" t="s">
        <v>11</v>
      </c>
      <c r="B14" s="164"/>
      <c r="C14" s="175" t="s">
        <v>1</v>
      </c>
      <c r="D14" s="176"/>
      <c r="E14" s="176"/>
      <c r="F14" s="176"/>
      <c r="G14" s="176"/>
      <c r="H14" s="176"/>
      <c r="I14" s="176"/>
      <c r="J14" s="176"/>
      <c r="K14" s="196"/>
      <c r="L14" s="36"/>
      <c r="M14" s="36"/>
      <c r="N14" s="36"/>
      <c r="O14" s="36"/>
    </row>
    <row r="15" spans="1:15" s="37" customFormat="1" ht="39.950000000000003" customHeight="1" x14ac:dyDescent="0.2">
      <c r="A15" s="164"/>
      <c r="B15" s="164"/>
      <c r="C15" s="21" t="s">
        <v>20</v>
      </c>
      <c r="D15" s="21" t="s">
        <v>21</v>
      </c>
      <c r="E15" s="21" t="s">
        <v>12</v>
      </c>
      <c r="F15" s="21" t="s">
        <v>13</v>
      </c>
      <c r="G15" s="21" t="s">
        <v>14</v>
      </c>
      <c r="H15" s="21" t="s">
        <v>15</v>
      </c>
      <c r="I15" s="21" t="s">
        <v>16</v>
      </c>
      <c r="J15" s="21" t="s">
        <v>2</v>
      </c>
      <c r="K15" s="38" t="s">
        <v>23</v>
      </c>
      <c r="L15" s="36"/>
      <c r="M15" s="36"/>
      <c r="N15" s="36"/>
      <c r="O15" s="36"/>
    </row>
    <row r="16" spans="1:15" s="37" customFormat="1" ht="20.100000000000001" customHeight="1" x14ac:dyDescent="0.2">
      <c r="A16" s="195" t="s">
        <v>17</v>
      </c>
      <c r="B16" s="21" t="s">
        <v>3</v>
      </c>
      <c r="C16" s="160">
        <v>482</v>
      </c>
      <c r="D16" s="160">
        <v>12711</v>
      </c>
      <c r="E16" s="160">
        <v>49333</v>
      </c>
      <c r="F16" s="160">
        <v>59605</v>
      </c>
      <c r="G16" s="160">
        <v>53696</v>
      </c>
      <c r="H16" s="160">
        <v>51569</v>
      </c>
      <c r="I16" s="160">
        <v>77032</v>
      </c>
      <c r="J16" s="22">
        <f>SUM(C16:I16)</f>
        <v>304428</v>
      </c>
      <c r="K16" s="126">
        <f>J16/'ABS Estimated Population'!D3</f>
        <v>9.9591105539523786E-2</v>
      </c>
      <c r="L16" s="36"/>
      <c r="M16" s="36"/>
      <c r="N16" s="36"/>
      <c r="O16" s="36"/>
    </row>
    <row r="17" spans="1:17" s="37" customFormat="1" ht="20.100000000000001" customHeight="1" x14ac:dyDescent="0.2">
      <c r="A17" s="195"/>
      <c r="B17" s="21" t="s">
        <v>4</v>
      </c>
      <c r="C17" s="160">
        <v>395</v>
      </c>
      <c r="D17" s="160">
        <v>17639</v>
      </c>
      <c r="E17" s="160">
        <v>72437</v>
      </c>
      <c r="F17" s="160">
        <v>68677</v>
      </c>
      <c r="G17" s="160">
        <v>57350</v>
      </c>
      <c r="H17" s="160">
        <v>48813</v>
      </c>
      <c r="I17" s="160">
        <v>58910</v>
      </c>
      <c r="J17" s="22">
        <f t="shared" ref="J17:J23" si="0">SUM(C17:I17)</f>
        <v>324221</v>
      </c>
      <c r="K17" s="126">
        <f>J17/'ABS Estimated Population'!D4</f>
        <v>0.13524835153283357</v>
      </c>
      <c r="L17" s="36"/>
      <c r="M17" s="36"/>
      <c r="N17" s="36"/>
      <c r="O17" s="36"/>
    </row>
    <row r="18" spans="1:17" s="37" customFormat="1" ht="20.100000000000001" customHeight="1" x14ac:dyDescent="0.2">
      <c r="A18" s="195"/>
      <c r="B18" s="21" t="s">
        <v>5</v>
      </c>
      <c r="C18" s="160">
        <v>404</v>
      </c>
      <c r="D18" s="160">
        <v>12091</v>
      </c>
      <c r="E18" s="160">
        <v>47671</v>
      </c>
      <c r="F18" s="160">
        <v>53183</v>
      </c>
      <c r="G18" s="160">
        <v>49183</v>
      </c>
      <c r="H18" s="160">
        <v>44447</v>
      </c>
      <c r="I18" s="160">
        <v>54572</v>
      </c>
      <c r="J18" s="22">
        <f t="shared" si="0"/>
        <v>261551</v>
      </c>
      <c r="K18" s="126">
        <f>J18/'ABS Estimated Population'!D5</f>
        <v>0.13875274202062052</v>
      </c>
      <c r="L18" s="36"/>
      <c r="M18" s="36"/>
      <c r="N18" s="36"/>
      <c r="O18" s="36"/>
    </row>
    <row r="19" spans="1:17" s="37" customFormat="1" ht="20.100000000000001" customHeight="1" x14ac:dyDescent="0.2">
      <c r="A19" s="195"/>
      <c r="B19" s="21" t="s">
        <v>6</v>
      </c>
      <c r="C19" s="160">
        <v>3153</v>
      </c>
      <c r="D19" s="160">
        <v>13587</v>
      </c>
      <c r="E19" s="160">
        <v>25151</v>
      </c>
      <c r="F19" s="160">
        <v>21210</v>
      </c>
      <c r="G19" s="160">
        <v>21261</v>
      </c>
      <c r="H19" s="160">
        <v>20666</v>
      </c>
      <c r="I19" s="160">
        <v>30165</v>
      </c>
      <c r="J19" s="22">
        <f t="shared" si="0"/>
        <v>135193</v>
      </c>
      <c r="K19" s="126">
        <f>J19/'ABS Estimated Population'!D6</f>
        <v>0.19434305913538735</v>
      </c>
      <c r="L19" s="36"/>
      <c r="M19" s="36"/>
      <c r="N19" s="36"/>
      <c r="O19" s="36"/>
    </row>
    <row r="20" spans="1:17" s="37" customFormat="1" ht="20.100000000000001" customHeight="1" x14ac:dyDescent="0.2">
      <c r="A20" s="195"/>
      <c r="B20" s="21" t="s">
        <v>7</v>
      </c>
      <c r="C20" s="160">
        <v>167</v>
      </c>
      <c r="D20" s="160">
        <v>7705</v>
      </c>
      <c r="E20" s="160">
        <v>39246</v>
      </c>
      <c r="F20" s="160">
        <v>38608</v>
      </c>
      <c r="G20" s="160">
        <v>35029</v>
      </c>
      <c r="H20" s="160">
        <v>30399</v>
      </c>
      <c r="I20" s="160">
        <v>35029</v>
      </c>
      <c r="J20" s="22">
        <f t="shared" si="0"/>
        <v>186183</v>
      </c>
      <c r="K20" s="126">
        <f>J20/'ABS Estimated Population'!D7</f>
        <v>0.18435895252373022</v>
      </c>
      <c r="L20" s="36"/>
      <c r="M20" s="36"/>
      <c r="N20" s="36"/>
      <c r="O20" s="36"/>
    </row>
    <row r="21" spans="1:17" s="37" customFormat="1" ht="20.100000000000001" customHeight="1" x14ac:dyDescent="0.2">
      <c r="A21" s="195"/>
      <c r="B21" s="21" t="s">
        <v>8</v>
      </c>
      <c r="C21" s="160">
        <v>49</v>
      </c>
      <c r="D21" s="160">
        <v>2017</v>
      </c>
      <c r="E21" s="160">
        <v>6770</v>
      </c>
      <c r="F21" s="160">
        <v>6919</v>
      </c>
      <c r="G21" s="160">
        <v>7140</v>
      </c>
      <c r="H21" s="160">
        <v>7210</v>
      </c>
      <c r="I21" s="160">
        <v>8111</v>
      </c>
      <c r="J21" s="22">
        <f t="shared" si="0"/>
        <v>38216</v>
      </c>
      <c r="K21" s="126">
        <f>J21/'ABS Estimated Population'!D8</f>
        <v>0.18259307392401192</v>
      </c>
      <c r="L21" s="36"/>
      <c r="M21" s="36"/>
      <c r="N21" s="36"/>
      <c r="O21" s="36"/>
    </row>
    <row r="22" spans="1:17" s="37" customFormat="1" ht="20.100000000000001" customHeight="1" x14ac:dyDescent="0.2">
      <c r="A22" s="195"/>
      <c r="B22" s="21" t="s">
        <v>9</v>
      </c>
      <c r="C22" s="160">
        <v>14</v>
      </c>
      <c r="D22" s="160">
        <v>437</v>
      </c>
      <c r="E22" s="160">
        <v>2516</v>
      </c>
      <c r="F22" s="160">
        <v>2330</v>
      </c>
      <c r="G22" s="160">
        <v>1918</v>
      </c>
      <c r="H22" s="160">
        <v>1389</v>
      </c>
      <c r="I22" s="160">
        <v>873</v>
      </c>
      <c r="J22" s="22">
        <f t="shared" si="0"/>
        <v>9477</v>
      </c>
      <c r="K22" s="126">
        <f>J22/'ABS Estimated Population'!D9</f>
        <v>0.10893729524685326</v>
      </c>
      <c r="L22" s="36"/>
      <c r="M22" s="36"/>
      <c r="N22" s="36"/>
      <c r="O22" s="36"/>
    </row>
    <row r="23" spans="1:17" s="37" customFormat="1" ht="20.100000000000001" customHeight="1" x14ac:dyDescent="0.2">
      <c r="A23" s="195"/>
      <c r="B23" s="21" t="s">
        <v>10</v>
      </c>
      <c r="C23" s="160">
        <v>36</v>
      </c>
      <c r="D23" s="160">
        <v>1718</v>
      </c>
      <c r="E23" s="160">
        <v>6988</v>
      </c>
      <c r="F23" s="160">
        <v>6284</v>
      </c>
      <c r="G23" s="160">
        <v>4890</v>
      </c>
      <c r="H23" s="160">
        <v>3882</v>
      </c>
      <c r="I23" s="160">
        <v>4610</v>
      </c>
      <c r="J23" s="22">
        <f t="shared" si="0"/>
        <v>28408</v>
      </c>
      <c r="K23" s="126">
        <f>J23/'ABS Estimated Population'!D10</f>
        <v>0.18116076040583887</v>
      </c>
      <c r="L23" s="36"/>
      <c r="M23" s="36"/>
      <c r="N23" s="36"/>
      <c r="O23" s="36"/>
    </row>
    <row r="24" spans="1:17" s="37" customFormat="1" ht="20.100000000000001" customHeight="1" x14ac:dyDescent="0.2">
      <c r="A24" s="164" t="s">
        <v>18</v>
      </c>
      <c r="B24" s="166"/>
      <c r="C24" s="150">
        <f>SUM(C16:C23)</f>
        <v>4700</v>
      </c>
      <c r="D24" s="150">
        <f t="shared" ref="D24:J24" si="1">SUM(D16:D23)</f>
        <v>67905</v>
      </c>
      <c r="E24" s="150">
        <f t="shared" si="1"/>
        <v>250112</v>
      </c>
      <c r="F24" s="150">
        <f t="shared" si="1"/>
        <v>256816</v>
      </c>
      <c r="G24" s="150">
        <f t="shared" si="1"/>
        <v>230467</v>
      </c>
      <c r="H24" s="150">
        <f t="shared" si="1"/>
        <v>208375</v>
      </c>
      <c r="I24" s="150">
        <f t="shared" si="1"/>
        <v>269302</v>
      </c>
      <c r="J24" s="150">
        <f t="shared" si="1"/>
        <v>1287677</v>
      </c>
      <c r="K24" s="127">
        <f>J24/'ABS Estimated Population'!D11</f>
        <v>0.13556609567934702</v>
      </c>
      <c r="L24" s="36"/>
      <c r="M24" s="36"/>
      <c r="N24" s="36"/>
      <c r="O24" s="36"/>
    </row>
    <row r="27" spans="1:17" s="37" customFormat="1" ht="20.100000000000001" customHeight="1" x14ac:dyDescent="0.2">
      <c r="A27" s="164" t="s">
        <v>11</v>
      </c>
      <c r="B27" s="164"/>
      <c r="C27" s="171" t="s">
        <v>0</v>
      </c>
      <c r="D27" s="181"/>
      <c r="E27" s="181"/>
      <c r="F27" s="181"/>
      <c r="G27" s="181"/>
      <c r="H27" s="181"/>
      <c r="I27" s="181"/>
      <c r="J27" s="181"/>
      <c r="K27" s="182"/>
      <c r="L27" s="39"/>
      <c r="M27" s="39"/>
      <c r="N27" s="35"/>
      <c r="O27" s="35"/>
      <c r="P27" s="88"/>
      <c r="Q27" s="88"/>
    </row>
    <row r="28" spans="1:17" s="17" customFormat="1" ht="39.950000000000003" customHeight="1" x14ac:dyDescent="0.2">
      <c r="A28" s="164"/>
      <c r="B28" s="164"/>
      <c r="C28" s="21" t="s">
        <v>20</v>
      </c>
      <c r="D28" s="21" t="s">
        <v>21</v>
      </c>
      <c r="E28" s="21" t="s">
        <v>12</v>
      </c>
      <c r="F28" s="21" t="s">
        <v>13</v>
      </c>
      <c r="G28" s="21" t="s">
        <v>14</v>
      </c>
      <c r="H28" s="21" t="s">
        <v>15</v>
      </c>
      <c r="I28" s="21" t="s">
        <v>16</v>
      </c>
      <c r="J28" s="21" t="s">
        <v>2</v>
      </c>
      <c r="K28" s="38" t="s">
        <v>23</v>
      </c>
      <c r="L28" s="20"/>
      <c r="M28" s="20"/>
      <c r="N28" s="30"/>
      <c r="O28" s="30"/>
      <c r="P28" s="96"/>
      <c r="Q28" s="96"/>
    </row>
    <row r="29" spans="1:17" s="17" customFormat="1" ht="20.100000000000001" customHeight="1" x14ac:dyDescent="0.2">
      <c r="A29" s="165" t="s">
        <v>17</v>
      </c>
      <c r="B29" s="21" t="s">
        <v>3</v>
      </c>
      <c r="C29" s="160">
        <v>175</v>
      </c>
      <c r="D29" s="160">
        <v>4493</v>
      </c>
      <c r="E29" s="160">
        <v>20323</v>
      </c>
      <c r="F29" s="160">
        <v>28139</v>
      </c>
      <c r="G29" s="160">
        <v>32585</v>
      </c>
      <c r="H29" s="160">
        <v>34931</v>
      </c>
      <c r="I29" s="160">
        <v>62116</v>
      </c>
      <c r="J29" s="22">
        <f>SUM(C29:I29)</f>
        <v>182762</v>
      </c>
      <c r="K29" s="126">
        <f>J29/'ABS Estimated Population'!C3</f>
        <v>6.1860283127179776E-2</v>
      </c>
      <c r="L29" s="95"/>
      <c r="M29" s="14"/>
      <c r="N29" s="30"/>
      <c r="O29" s="30"/>
      <c r="P29" s="96"/>
      <c r="Q29" s="96"/>
    </row>
    <row r="30" spans="1:17" s="17" customFormat="1" ht="20.100000000000001" customHeight="1" x14ac:dyDescent="0.2">
      <c r="A30" s="165"/>
      <c r="B30" s="21" t="s">
        <v>4</v>
      </c>
      <c r="C30" s="160">
        <v>108</v>
      </c>
      <c r="D30" s="160">
        <v>5370</v>
      </c>
      <c r="E30" s="160">
        <v>32238</v>
      </c>
      <c r="F30" s="160">
        <v>36625</v>
      </c>
      <c r="G30" s="160">
        <v>36038</v>
      </c>
      <c r="H30" s="160">
        <v>33474</v>
      </c>
      <c r="I30" s="160">
        <v>46425</v>
      </c>
      <c r="J30" s="22">
        <f t="shared" ref="J30:J36" si="2">SUM(C30:I30)</f>
        <v>190278</v>
      </c>
      <c r="K30" s="126">
        <f>J30/'ABS Estimated Population'!C4</f>
        <v>8.2635073806907752E-2</v>
      </c>
      <c r="L30" s="95"/>
      <c r="M30" s="14"/>
      <c r="N30" s="30"/>
      <c r="O30" s="30"/>
      <c r="P30" s="96"/>
      <c r="Q30" s="96"/>
    </row>
    <row r="31" spans="1:17" s="17" customFormat="1" ht="20.100000000000001" customHeight="1" x14ac:dyDescent="0.2">
      <c r="A31" s="165"/>
      <c r="B31" s="21" t="s">
        <v>5</v>
      </c>
      <c r="C31" s="160">
        <v>107</v>
      </c>
      <c r="D31" s="160">
        <v>3308</v>
      </c>
      <c r="E31" s="160">
        <v>18263</v>
      </c>
      <c r="F31" s="160">
        <v>24873</v>
      </c>
      <c r="G31" s="160">
        <v>28880</v>
      </c>
      <c r="H31" s="160">
        <v>29213</v>
      </c>
      <c r="I31" s="160">
        <v>45171</v>
      </c>
      <c r="J31" s="22">
        <f t="shared" si="2"/>
        <v>149815</v>
      </c>
      <c r="K31" s="126">
        <f>J31/'ABS Estimated Population'!C5</f>
        <v>8.1444566701749196E-2</v>
      </c>
      <c r="L31" s="95"/>
      <c r="M31" s="14"/>
      <c r="N31" s="30"/>
      <c r="O31" s="30"/>
      <c r="P31" s="96"/>
      <c r="Q31" s="96"/>
    </row>
    <row r="32" spans="1:17" s="17" customFormat="1" ht="20.100000000000001" customHeight="1" x14ac:dyDescent="0.2">
      <c r="A32" s="165"/>
      <c r="B32" s="21" t="s">
        <v>6</v>
      </c>
      <c r="C32" s="160">
        <v>3058</v>
      </c>
      <c r="D32" s="160">
        <v>8822</v>
      </c>
      <c r="E32" s="160">
        <v>14628</v>
      </c>
      <c r="F32" s="160">
        <v>12315</v>
      </c>
      <c r="G32" s="160">
        <v>14251</v>
      </c>
      <c r="H32" s="160">
        <v>14572</v>
      </c>
      <c r="I32" s="160">
        <v>24493</v>
      </c>
      <c r="J32" s="22">
        <f t="shared" si="2"/>
        <v>92139</v>
      </c>
      <c r="K32" s="126">
        <f>J32/'ABS Estimated Population'!C6</f>
        <v>0.13711630011146214</v>
      </c>
      <c r="L32" s="95"/>
      <c r="M32" s="14"/>
      <c r="N32" s="30"/>
      <c r="O32" s="30"/>
      <c r="P32" s="96"/>
      <c r="Q32" s="96"/>
    </row>
    <row r="33" spans="1:17" s="17" customFormat="1" ht="20.100000000000001" customHeight="1" x14ac:dyDescent="0.2">
      <c r="A33" s="165"/>
      <c r="B33" s="21" t="s">
        <v>7</v>
      </c>
      <c r="C33" s="160">
        <v>53</v>
      </c>
      <c r="D33" s="160">
        <v>2664</v>
      </c>
      <c r="E33" s="160">
        <v>17690</v>
      </c>
      <c r="F33" s="160">
        <v>20367</v>
      </c>
      <c r="G33" s="160">
        <v>22306</v>
      </c>
      <c r="H33" s="160">
        <v>21033</v>
      </c>
      <c r="I33" s="160">
        <v>28940</v>
      </c>
      <c r="J33" s="22">
        <f t="shared" si="2"/>
        <v>113053</v>
      </c>
      <c r="K33" s="126">
        <f>J33/'ABS Estimated Population'!C7</f>
        <v>0.11048197398343157</v>
      </c>
      <c r="L33" s="95"/>
      <c r="M33" s="14"/>
      <c r="N33" s="30"/>
      <c r="O33" s="30"/>
      <c r="P33" s="96"/>
      <c r="Q33" s="96"/>
    </row>
    <row r="34" spans="1:17" s="17" customFormat="1" ht="20.100000000000001" customHeight="1" x14ac:dyDescent="0.2">
      <c r="A34" s="165"/>
      <c r="B34" s="21" t="s">
        <v>8</v>
      </c>
      <c r="C34" s="160">
        <v>18</v>
      </c>
      <c r="D34" s="160">
        <v>575</v>
      </c>
      <c r="E34" s="160">
        <v>2772</v>
      </c>
      <c r="F34" s="160">
        <v>3281</v>
      </c>
      <c r="G34" s="160">
        <v>3924</v>
      </c>
      <c r="H34" s="160">
        <v>4679</v>
      </c>
      <c r="I34" s="160">
        <v>6653</v>
      </c>
      <c r="J34" s="22">
        <f t="shared" si="2"/>
        <v>21902</v>
      </c>
      <c r="K34" s="126">
        <f>J34/'ABS Estimated Population'!C8</f>
        <v>0.10733117710477311</v>
      </c>
      <c r="L34" s="95"/>
      <c r="M34" s="14"/>
      <c r="N34" s="30"/>
      <c r="O34" s="30"/>
      <c r="P34" s="96"/>
      <c r="Q34" s="96"/>
    </row>
    <row r="35" spans="1:17" s="17" customFormat="1" ht="20.100000000000001" customHeight="1" x14ac:dyDescent="0.2">
      <c r="A35" s="165"/>
      <c r="B35" s="21" t="s">
        <v>9</v>
      </c>
      <c r="C35" s="160">
        <v>1</v>
      </c>
      <c r="D35" s="160">
        <v>109</v>
      </c>
      <c r="E35" s="160">
        <v>856</v>
      </c>
      <c r="F35" s="160">
        <v>1119</v>
      </c>
      <c r="G35" s="160">
        <v>1225</v>
      </c>
      <c r="H35" s="160">
        <v>1079</v>
      </c>
      <c r="I35" s="160">
        <v>843</v>
      </c>
      <c r="J35" s="22">
        <f t="shared" si="2"/>
        <v>5232</v>
      </c>
      <c r="K35" s="126">
        <f>J35/'ABS Estimated Population'!C9</f>
        <v>5.2585028543861059E-2</v>
      </c>
      <c r="L35" s="95"/>
      <c r="M35" s="14"/>
      <c r="N35" s="30"/>
      <c r="O35" s="30"/>
      <c r="P35" s="96"/>
      <c r="Q35" s="96"/>
    </row>
    <row r="36" spans="1:17" s="17" customFormat="1" ht="20.100000000000001" customHeight="1" x14ac:dyDescent="0.2">
      <c r="A36" s="165"/>
      <c r="B36" s="21" t="s">
        <v>10</v>
      </c>
      <c r="C36" s="160">
        <v>12</v>
      </c>
      <c r="D36" s="160">
        <v>616</v>
      </c>
      <c r="E36" s="160">
        <v>3565</v>
      </c>
      <c r="F36" s="160">
        <v>3682</v>
      </c>
      <c r="G36" s="160">
        <v>3341</v>
      </c>
      <c r="H36" s="160">
        <v>2912</v>
      </c>
      <c r="I36" s="160">
        <v>3670</v>
      </c>
      <c r="J36" s="22">
        <f t="shared" si="2"/>
        <v>17798</v>
      </c>
      <c r="K36" s="126">
        <f>J36/'ABS Estimated Population'!C10</f>
        <v>0.11684764768444963</v>
      </c>
      <c r="L36" s="95"/>
      <c r="M36" s="14"/>
      <c r="N36" s="30"/>
      <c r="O36" s="30"/>
      <c r="P36" s="96"/>
      <c r="Q36" s="96"/>
    </row>
    <row r="37" spans="1:17" s="17" customFormat="1" ht="20.100000000000001" customHeight="1" x14ac:dyDescent="0.2">
      <c r="A37" s="164" t="s">
        <v>18</v>
      </c>
      <c r="B37" s="166"/>
      <c r="C37" s="150">
        <f>SUM(C29:C36)</f>
        <v>3532</v>
      </c>
      <c r="D37" s="150">
        <f t="shared" ref="D37:J37" si="3">SUM(D29:D36)</f>
        <v>25957</v>
      </c>
      <c r="E37" s="150">
        <f t="shared" si="3"/>
        <v>110335</v>
      </c>
      <c r="F37" s="150">
        <f t="shared" si="3"/>
        <v>130401</v>
      </c>
      <c r="G37" s="150">
        <f t="shared" si="3"/>
        <v>142550</v>
      </c>
      <c r="H37" s="150">
        <f t="shared" si="3"/>
        <v>141893</v>
      </c>
      <c r="I37" s="150">
        <f t="shared" si="3"/>
        <v>218311</v>
      </c>
      <c r="J37" s="150">
        <f t="shared" si="3"/>
        <v>772979</v>
      </c>
      <c r="K37" s="127">
        <f>J37/'ABS Estimated Population'!C11</f>
        <v>8.354302517836866E-2</v>
      </c>
      <c r="L37" s="24"/>
      <c r="M37" s="14"/>
      <c r="N37" s="30"/>
      <c r="O37" s="30"/>
      <c r="P37" s="96"/>
      <c r="Q37" s="96"/>
    </row>
    <row r="38" spans="1:17" s="17" customFormat="1" ht="20.100000000000001" customHeight="1" x14ac:dyDescent="0.2">
      <c r="A38" s="16"/>
      <c r="B38" s="16"/>
      <c r="C38" s="16"/>
      <c r="D38" s="16"/>
      <c r="E38" s="16"/>
      <c r="F38" s="16"/>
      <c r="G38" s="16"/>
      <c r="H38" s="16"/>
      <c r="I38" s="16"/>
      <c r="J38" s="16"/>
      <c r="K38" s="16"/>
      <c r="L38" s="30"/>
      <c r="M38" s="30"/>
      <c r="N38" s="30"/>
      <c r="O38" s="30"/>
      <c r="P38" s="96"/>
      <c r="Q38" s="96"/>
    </row>
    <row r="39" spans="1:17" s="17" customFormat="1" ht="20.100000000000001" customHeight="1" x14ac:dyDescent="0.2">
      <c r="A39" s="187" t="s">
        <v>19</v>
      </c>
      <c r="B39" s="184"/>
      <c r="C39" s="184"/>
      <c r="D39" s="184"/>
      <c r="E39" s="184"/>
      <c r="F39" s="184"/>
      <c r="G39" s="184"/>
      <c r="H39" s="184"/>
      <c r="I39" s="184"/>
      <c r="J39" s="184"/>
      <c r="K39" s="184"/>
      <c r="L39" s="45"/>
      <c r="M39" s="30"/>
      <c r="N39" s="30"/>
      <c r="O39" s="30"/>
      <c r="P39" s="96"/>
      <c r="Q39" s="96"/>
    </row>
    <row r="40" spans="1:17" s="17" customFormat="1" ht="20.100000000000001" customHeight="1" x14ac:dyDescent="0.2">
      <c r="A40" s="188" t="s">
        <v>46</v>
      </c>
      <c r="B40" s="189"/>
      <c r="C40" s="189"/>
      <c r="D40" s="189"/>
      <c r="E40" s="189"/>
      <c r="F40" s="189"/>
      <c r="G40" s="189"/>
      <c r="H40" s="189"/>
      <c r="I40" s="189"/>
      <c r="J40" s="189"/>
      <c r="K40" s="189"/>
      <c r="L40" s="45"/>
      <c r="M40" s="30"/>
      <c r="N40" s="30"/>
      <c r="O40" s="30"/>
      <c r="P40" s="96"/>
      <c r="Q40" s="96"/>
    </row>
    <row r="41" spans="1:17" s="17" customFormat="1" ht="20.100000000000001" customHeight="1" x14ac:dyDescent="0.2">
      <c r="A41" s="189"/>
      <c r="B41" s="189"/>
      <c r="C41" s="189"/>
      <c r="D41" s="189"/>
      <c r="E41" s="189"/>
      <c r="F41" s="189"/>
      <c r="G41" s="189"/>
      <c r="H41" s="189"/>
      <c r="I41" s="189"/>
      <c r="J41" s="189"/>
      <c r="K41" s="189"/>
      <c r="L41" s="45"/>
      <c r="M41" s="30"/>
      <c r="N41" s="30"/>
      <c r="O41" s="30"/>
      <c r="P41" s="96"/>
      <c r="Q41" s="96"/>
    </row>
    <row r="42" spans="1:17" s="17" customFormat="1" ht="20.100000000000001" customHeight="1" x14ac:dyDescent="0.2">
      <c r="A42" s="163" t="s">
        <v>29</v>
      </c>
      <c r="B42" s="163"/>
      <c r="C42" s="163"/>
      <c r="D42" s="163"/>
      <c r="E42" s="163"/>
      <c r="F42" s="163"/>
      <c r="G42" s="163"/>
      <c r="H42" s="163"/>
      <c r="I42" s="163"/>
      <c r="J42" s="163"/>
      <c r="K42" s="163"/>
      <c r="L42" s="45"/>
      <c r="M42" s="30"/>
      <c r="N42" s="30"/>
      <c r="O42" s="30"/>
      <c r="P42" s="96"/>
      <c r="Q42" s="96"/>
    </row>
    <row r="43" spans="1:17" s="17" customFormat="1" ht="20.100000000000001" customHeight="1" x14ac:dyDescent="0.2">
      <c r="A43" s="190" t="s">
        <v>27</v>
      </c>
      <c r="B43" s="190"/>
      <c r="C43" s="190"/>
      <c r="D43" s="190"/>
      <c r="E43" s="190"/>
      <c r="F43" s="190"/>
      <c r="G43" s="190"/>
      <c r="H43" s="190"/>
      <c r="I43" s="190"/>
      <c r="J43" s="190"/>
      <c r="K43" s="190"/>
      <c r="L43" s="45"/>
      <c r="M43" s="30"/>
      <c r="N43" s="30"/>
      <c r="O43" s="30"/>
      <c r="P43" s="96"/>
      <c r="Q43" s="96"/>
    </row>
    <row r="44" spans="1:17" s="17" customFormat="1" ht="20.100000000000001" customHeight="1" x14ac:dyDescent="0.2">
      <c r="A44" s="190"/>
      <c r="B44" s="190"/>
      <c r="C44" s="190"/>
      <c r="D44" s="190"/>
      <c r="E44" s="190"/>
      <c r="F44" s="190"/>
      <c r="G44" s="190"/>
      <c r="H44" s="190"/>
      <c r="I44" s="190"/>
      <c r="J44" s="190"/>
      <c r="K44" s="190"/>
      <c r="L44" s="45"/>
      <c r="M44" s="30"/>
      <c r="N44" s="30"/>
      <c r="O44" s="30"/>
      <c r="P44" s="96"/>
      <c r="Q44" s="96"/>
    </row>
    <row r="45" spans="1:17" s="17" customFormat="1" ht="20.100000000000001" customHeight="1" x14ac:dyDescent="0.2">
      <c r="A45" s="183" t="s">
        <v>31</v>
      </c>
      <c r="B45" s="184"/>
      <c r="C45" s="184"/>
      <c r="D45" s="184"/>
      <c r="E45" s="184"/>
      <c r="F45" s="184"/>
      <c r="G45" s="184"/>
      <c r="H45" s="184"/>
      <c r="I45" s="184"/>
      <c r="J45" s="184"/>
      <c r="K45" s="184"/>
      <c r="L45" s="16"/>
      <c r="M45" s="16"/>
      <c r="N45" s="16"/>
      <c r="O45" s="16"/>
    </row>
    <row r="46" spans="1:17" ht="20.100000000000001" customHeight="1" x14ac:dyDescent="0.2">
      <c r="A46" s="185" t="s">
        <v>47</v>
      </c>
      <c r="B46" s="186"/>
      <c r="C46" s="186"/>
      <c r="D46" s="186"/>
      <c r="E46" s="186"/>
      <c r="F46" s="186"/>
      <c r="G46" s="186"/>
      <c r="H46" s="186"/>
      <c r="I46" s="186"/>
      <c r="J46" s="186"/>
      <c r="K46" s="186"/>
    </row>
    <row r="47" spans="1:17" ht="20.100000000000001" customHeight="1" x14ac:dyDescent="0.2">
      <c r="A47" s="138"/>
      <c r="B47" s="138"/>
      <c r="C47" s="138"/>
      <c r="D47" s="138"/>
      <c r="E47" s="138"/>
      <c r="F47" s="138"/>
      <c r="G47" s="138"/>
      <c r="H47" s="138"/>
      <c r="I47" s="138"/>
      <c r="J47" s="138"/>
      <c r="K47" s="138"/>
    </row>
  </sheetData>
  <mergeCells count="18">
    <mergeCell ref="C1:E1"/>
    <mergeCell ref="C14:K14"/>
    <mergeCell ref="C27:K27"/>
    <mergeCell ref="A29:A36"/>
    <mergeCell ref="A37:B37"/>
    <mergeCell ref="A27:B28"/>
    <mergeCell ref="A1:B2"/>
    <mergeCell ref="A14:B15"/>
    <mergeCell ref="A16:A23"/>
    <mergeCell ref="A24:B24"/>
    <mergeCell ref="A3:A10"/>
    <mergeCell ref="A11:B11"/>
    <mergeCell ref="A45:K45"/>
    <mergeCell ref="A46:K46"/>
    <mergeCell ref="A39:K39"/>
    <mergeCell ref="A40:K41"/>
    <mergeCell ref="A42:K42"/>
    <mergeCell ref="A43:K44"/>
  </mergeCells>
  <phoneticPr fontId="6" type="noConversion"/>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31/12/2016</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topLeftCell="B1" zoomScale="200" zoomScaleNormal="200" workbookViewId="0">
      <selection activeCell="B1" sqref="B1:E1"/>
    </sheetView>
  </sheetViews>
  <sheetFormatPr defaultColWidth="12.7109375" defaultRowHeight="20.100000000000001" customHeight="1" x14ac:dyDescent="0.2"/>
  <cols>
    <col min="1" max="81" width="20.7109375" style="97" customWidth="1"/>
    <col min="82" max="16384" width="12.7109375" style="97"/>
  </cols>
  <sheetData>
    <row r="1" spans="1:10" ht="50.1" customHeight="1" x14ac:dyDescent="0.2">
      <c r="A1" s="103"/>
      <c r="B1" s="235" t="s">
        <v>34</v>
      </c>
      <c r="C1" s="236"/>
      <c r="D1" s="236"/>
      <c r="E1" s="237"/>
      <c r="F1" s="103"/>
      <c r="G1" s="102"/>
      <c r="H1" s="102"/>
    </row>
    <row r="2" spans="1:10" ht="20.100000000000001" customHeight="1" x14ac:dyDescent="0.2">
      <c r="B2" s="105" t="s">
        <v>24</v>
      </c>
      <c r="C2" s="104" t="s">
        <v>0</v>
      </c>
      <c r="D2" s="104" t="s">
        <v>1</v>
      </c>
      <c r="E2" s="106" t="s">
        <v>2</v>
      </c>
      <c r="F2" s="98"/>
    </row>
    <row r="3" spans="1:10" ht="20.100000000000001" customHeight="1" x14ac:dyDescent="0.2">
      <c r="B3" s="107" t="s">
        <v>3</v>
      </c>
      <c r="C3" s="114">
        <v>2954432</v>
      </c>
      <c r="D3" s="114">
        <v>3056779</v>
      </c>
      <c r="E3" s="108">
        <f>SUM(C3:D3)</f>
        <v>6011211</v>
      </c>
    </row>
    <row r="4" spans="1:10" ht="20.100000000000001" customHeight="1" x14ac:dyDescent="0.2">
      <c r="B4" s="107" t="s">
        <v>4</v>
      </c>
      <c r="C4" s="114">
        <v>2302630</v>
      </c>
      <c r="D4" s="114">
        <v>2397227</v>
      </c>
      <c r="E4" s="108">
        <f t="shared" ref="E4:E11" si="0">SUM(C4:D4)</f>
        <v>4699857</v>
      </c>
    </row>
    <row r="5" spans="1:10" ht="20.100000000000001" customHeight="1" x14ac:dyDescent="0.2">
      <c r="B5" s="107" t="s">
        <v>5</v>
      </c>
      <c r="C5" s="114">
        <v>1839472</v>
      </c>
      <c r="D5" s="114">
        <v>1885015</v>
      </c>
      <c r="E5" s="108">
        <f t="shared" si="0"/>
        <v>3724487</v>
      </c>
    </row>
    <row r="6" spans="1:10" ht="20.100000000000001" customHeight="1" x14ac:dyDescent="0.2">
      <c r="B6" s="107" t="s">
        <v>6</v>
      </c>
      <c r="C6" s="114">
        <v>671977</v>
      </c>
      <c r="D6" s="114">
        <v>695641</v>
      </c>
      <c r="E6" s="108">
        <f t="shared" si="0"/>
        <v>1367618</v>
      </c>
    </row>
    <row r="7" spans="1:10" ht="20.100000000000001" customHeight="1" x14ac:dyDescent="0.2">
      <c r="B7" s="107" t="s">
        <v>7</v>
      </c>
      <c r="C7" s="114">
        <v>1023271</v>
      </c>
      <c r="D7" s="114">
        <v>1009894</v>
      </c>
      <c r="E7" s="108">
        <f t="shared" si="0"/>
        <v>2033165</v>
      </c>
    </row>
    <row r="8" spans="1:10" ht="20.100000000000001" customHeight="1" x14ac:dyDescent="0.2">
      <c r="B8" s="107" t="s">
        <v>8</v>
      </c>
      <c r="C8" s="114">
        <v>204060</v>
      </c>
      <c r="D8" s="114">
        <v>209296</v>
      </c>
      <c r="E8" s="108">
        <f t="shared" si="0"/>
        <v>413356</v>
      </c>
    </row>
    <row r="9" spans="1:10" ht="20.100000000000001" customHeight="1" x14ac:dyDescent="0.2">
      <c r="B9" s="107" t="s">
        <v>9</v>
      </c>
      <c r="C9" s="114">
        <v>99496</v>
      </c>
      <c r="D9" s="114">
        <v>86995</v>
      </c>
      <c r="E9" s="108">
        <f t="shared" si="0"/>
        <v>186491</v>
      </c>
    </row>
    <row r="10" spans="1:10" ht="20.100000000000001" customHeight="1" x14ac:dyDescent="0.2">
      <c r="B10" s="107" t="s">
        <v>10</v>
      </c>
      <c r="C10" s="114">
        <v>152318</v>
      </c>
      <c r="D10" s="114">
        <v>156811</v>
      </c>
      <c r="E10" s="108">
        <f t="shared" si="0"/>
        <v>309129</v>
      </c>
    </row>
    <row r="11" spans="1:10" ht="20.100000000000001" customHeight="1" x14ac:dyDescent="0.2">
      <c r="B11" s="107" t="s">
        <v>2</v>
      </c>
      <c r="C11" s="115">
        <v>9252466</v>
      </c>
      <c r="D11" s="115">
        <v>9498518</v>
      </c>
      <c r="E11" s="108">
        <f t="shared" si="0"/>
        <v>18750984</v>
      </c>
    </row>
    <row r="12" spans="1:10" ht="20.100000000000001" customHeight="1" thickBot="1" x14ac:dyDescent="0.25">
      <c r="B12" s="238" t="s">
        <v>30</v>
      </c>
      <c r="C12" s="239"/>
      <c r="D12" s="239"/>
      <c r="E12" s="240"/>
    </row>
    <row r="15" spans="1:10" ht="20.100000000000001" customHeight="1" x14ac:dyDescent="0.2">
      <c r="C15" s="101"/>
      <c r="D15" s="101"/>
      <c r="E15" s="101"/>
      <c r="F15" s="101"/>
      <c r="G15" s="101"/>
      <c r="H15" s="101"/>
      <c r="I15" s="101"/>
      <c r="J15" s="101"/>
    </row>
    <row r="16" spans="1:10" ht="20.100000000000001" customHeight="1" x14ac:dyDescent="0.2">
      <c r="C16" s="101"/>
      <c r="D16" s="101"/>
      <c r="E16" s="101"/>
      <c r="F16" s="101"/>
      <c r="G16" s="101"/>
      <c r="H16" s="101"/>
      <c r="I16" s="101"/>
      <c r="J16" s="101"/>
    </row>
    <row r="17" spans="3:10" ht="20.100000000000001" customHeight="1" x14ac:dyDescent="0.2">
      <c r="C17" s="101"/>
      <c r="D17" s="99"/>
      <c r="E17" s="100"/>
      <c r="F17" s="101"/>
      <c r="G17" s="101"/>
      <c r="H17" s="101"/>
      <c r="I17" s="101"/>
      <c r="J17" s="101"/>
    </row>
    <row r="18" spans="3:10" ht="20.100000000000001" customHeight="1" x14ac:dyDescent="0.2">
      <c r="C18" s="101"/>
      <c r="D18" s="99"/>
      <c r="E18" s="100"/>
      <c r="F18" s="101"/>
      <c r="G18" s="101"/>
      <c r="H18" s="101"/>
      <c r="I18" s="101"/>
      <c r="J18" s="101"/>
    </row>
    <row r="19" spans="3:10" ht="20.100000000000001" customHeight="1" x14ac:dyDescent="0.2">
      <c r="C19" s="101"/>
      <c r="D19" s="99"/>
      <c r="E19" s="100"/>
      <c r="F19" s="101"/>
      <c r="G19" s="101"/>
      <c r="H19" s="101"/>
      <c r="I19" s="101"/>
      <c r="J19" s="101"/>
    </row>
    <row r="20" spans="3:10" ht="20.100000000000001" customHeight="1" x14ac:dyDescent="0.2">
      <c r="C20" s="101"/>
      <c r="D20" s="99"/>
      <c r="E20" s="100"/>
      <c r="F20" s="101"/>
      <c r="G20" s="101"/>
      <c r="H20" s="101"/>
      <c r="I20" s="101"/>
      <c r="J20" s="101"/>
    </row>
    <row r="21" spans="3:10" ht="20.100000000000001" customHeight="1" x14ac:dyDescent="0.2">
      <c r="C21" s="101"/>
      <c r="D21" s="99"/>
      <c r="E21" s="100"/>
      <c r="F21" s="101"/>
      <c r="G21" s="101"/>
      <c r="H21" s="101"/>
      <c r="I21" s="101"/>
      <c r="J21" s="101"/>
    </row>
    <row r="22" spans="3:10" ht="20.100000000000001" customHeight="1" x14ac:dyDescent="0.2">
      <c r="C22" s="101"/>
      <c r="D22" s="99"/>
      <c r="E22" s="100"/>
      <c r="F22" s="101"/>
      <c r="G22" s="101"/>
      <c r="H22" s="101"/>
      <c r="I22" s="101"/>
      <c r="J22" s="101"/>
    </row>
    <row r="23" spans="3:10" ht="20.100000000000001" customHeight="1" x14ac:dyDescent="0.2">
      <c r="C23" s="101"/>
      <c r="D23" s="99"/>
      <c r="E23" s="100"/>
      <c r="F23" s="101"/>
      <c r="G23" s="101"/>
      <c r="H23" s="101"/>
      <c r="I23" s="101"/>
      <c r="J23" s="101"/>
    </row>
    <row r="24" spans="3:10" ht="20.100000000000001" customHeight="1" x14ac:dyDescent="0.2">
      <c r="D24" s="99"/>
      <c r="E24" s="100"/>
    </row>
    <row r="30" spans="3:10" ht="20.100000000000001" customHeight="1" x14ac:dyDescent="0.2">
      <c r="C30" s="101"/>
      <c r="D30" s="101"/>
      <c r="E30" s="101"/>
      <c r="F30" s="101"/>
      <c r="G30" s="101"/>
      <c r="H30" s="101"/>
      <c r="I30" s="101"/>
      <c r="J30" s="101"/>
    </row>
    <row r="31" spans="3:10" ht="20.100000000000001" customHeight="1" x14ac:dyDescent="0.2">
      <c r="C31" s="101"/>
      <c r="D31" s="101"/>
      <c r="E31" s="101"/>
      <c r="F31" s="101"/>
      <c r="G31" s="101"/>
      <c r="H31" s="101"/>
      <c r="I31" s="101"/>
      <c r="J31" s="101"/>
    </row>
    <row r="32" spans="3:10" ht="20.100000000000001" customHeight="1" x14ac:dyDescent="0.2">
      <c r="C32" s="101"/>
      <c r="D32" s="101"/>
      <c r="E32" s="101"/>
      <c r="F32" s="101"/>
      <c r="G32" s="101"/>
      <c r="H32" s="101"/>
      <c r="I32" s="101"/>
      <c r="J32" s="101"/>
    </row>
    <row r="33" spans="3:10" ht="20.100000000000001" customHeight="1" x14ac:dyDescent="0.2">
      <c r="C33" s="101"/>
      <c r="D33" s="101"/>
      <c r="E33" s="101"/>
      <c r="F33" s="101"/>
      <c r="G33" s="101"/>
      <c r="H33" s="101"/>
      <c r="I33" s="101"/>
      <c r="J33" s="101"/>
    </row>
    <row r="34" spans="3:10" ht="20.100000000000001" customHeight="1" x14ac:dyDescent="0.2">
      <c r="C34" s="101"/>
      <c r="D34" s="101"/>
      <c r="E34" s="101"/>
      <c r="F34" s="101"/>
      <c r="G34" s="101"/>
      <c r="H34" s="101"/>
      <c r="I34" s="101"/>
      <c r="J34" s="101"/>
    </row>
    <row r="35" spans="3:10" ht="20.100000000000001" customHeight="1" x14ac:dyDescent="0.2">
      <c r="C35" s="101"/>
      <c r="D35" s="101"/>
      <c r="E35" s="101"/>
      <c r="F35" s="101"/>
      <c r="G35" s="101"/>
      <c r="H35" s="101"/>
      <c r="I35" s="101"/>
      <c r="J35" s="101"/>
    </row>
    <row r="36" spans="3:10" ht="20.100000000000001" customHeight="1" x14ac:dyDescent="0.2">
      <c r="C36" s="101"/>
      <c r="D36" s="101"/>
      <c r="E36" s="101"/>
      <c r="F36" s="101"/>
      <c r="G36" s="101"/>
      <c r="H36" s="101"/>
      <c r="I36" s="101"/>
      <c r="J36" s="101"/>
    </row>
    <row r="37" spans="3:10" ht="20.100000000000001" customHeight="1" x14ac:dyDescent="0.2">
      <c r="C37" s="101"/>
      <c r="D37" s="101"/>
      <c r="E37" s="101"/>
      <c r="F37" s="101"/>
      <c r="G37" s="101"/>
      <c r="H37" s="101"/>
      <c r="I37" s="101"/>
      <c r="J37" s="101"/>
    </row>
    <row r="38" spans="3:10" ht="20.100000000000001" customHeight="1" x14ac:dyDescent="0.2">
      <c r="C38" s="101"/>
      <c r="D38" s="101"/>
      <c r="E38" s="101"/>
      <c r="F38" s="101"/>
      <c r="G38" s="101"/>
      <c r="H38" s="101"/>
      <c r="I38" s="101"/>
      <c r="J38" s="101"/>
    </row>
  </sheetData>
  <mergeCells count="2">
    <mergeCell ref="B1:E1"/>
    <mergeCell ref="B12:E12"/>
  </mergeCells>
  <phoneticPr fontId="6" type="noConversion"/>
  <pageMargins left="0.75" right="0.75" top="1" bottom="1" header="0.5" footer="0.5"/>
  <pageSetup paperSize="9" orientation="landscape" r:id="rId1"/>
  <headerFooter alignWithMargins="0">
    <oddHeader>&amp;C&amp;"Arial,Bold"The Australian Organ Donor  Register
Legally Valid Consent Registrations (Including Intent Registrations of 16 &amp; 17 year olds)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workbookViewId="0">
      <selection activeCell="F22" sqref="F22"/>
    </sheetView>
  </sheetViews>
  <sheetFormatPr defaultRowHeight="12.75" x14ac:dyDescent="0.2"/>
  <cols>
    <col min="1" max="2" width="11.140625" style="9" customWidth="1"/>
  </cols>
  <sheetData>
    <row r="1" spans="1:8" x14ac:dyDescent="0.2">
      <c r="A1" s="241" t="s">
        <v>33</v>
      </c>
      <c r="B1" s="242"/>
      <c r="C1" s="242"/>
      <c r="D1" s="242"/>
      <c r="E1" s="242"/>
      <c r="F1" s="242"/>
      <c r="G1" s="242"/>
      <c r="H1" s="242"/>
    </row>
    <row r="2" spans="1:8" x14ac:dyDescent="0.2">
      <c r="A2" s="243"/>
      <c r="B2" s="243"/>
      <c r="C2" s="243"/>
      <c r="D2" s="243"/>
      <c r="E2" s="243"/>
      <c r="F2" s="243"/>
      <c r="G2" s="243"/>
      <c r="H2" s="243"/>
    </row>
    <row r="3" spans="1:8" x14ac:dyDescent="0.2">
      <c r="A3" s="7">
        <v>427004</v>
      </c>
      <c r="B3" s="3" t="s">
        <v>3</v>
      </c>
      <c r="C3" s="5"/>
      <c r="D3" s="2"/>
      <c r="E3" s="2"/>
      <c r="F3" s="2"/>
      <c r="G3" s="2"/>
      <c r="H3" s="2"/>
    </row>
    <row r="4" spans="1:8" x14ac:dyDescent="0.2">
      <c r="A4" s="110">
        <v>470027</v>
      </c>
      <c r="B4" s="3" t="s">
        <v>4</v>
      </c>
      <c r="C4" s="5"/>
      <c r="D4" s="2"/>
      <c r="E4" s="2"/>
      <c r="F4" s="2"/>
      <c r="G4" s="2"/>
      <c r="H4" s="2"/>
    </row>
    <row r="5" spans="1:8" x14ac:dyDescent="0.2">
      <c r="A5" s="110">
        <v>371814</v>
      </c>
      <c r="B5" s="3" t="s">
        <v>5</v>
      </c>
      <c r="C5" s="5"/>
      <c r="D5" s="2"/>
      <c r="E5" s="2"/>
      <c r="F5" s="2"/>
      <c r="G5" s="2"/>
      <c r="H5" s="2"/>
    </row>
    <row r="6" spans="1:8" x14ac:dyDescent="0.2">
      <c r="A6" s="110">
        <v>214732</v>
      </c>
      <c r="B6" s="3" t="s">
        <v>6</v>
      </c>
      <c r="C6" s="5"/>
      <c r="D6" s="2"/>
      <c r="E6" s="2"/>
      <c r="F6" s="2"/>
      <c r="G6" s="2"/>
      <c r="H6" s="2"/>
    </row>
    <row r="7" spans="1:8" x14ac:dyDescent="0.2">
      <c r="A7" s="110">
        <v>284142</v>
      </c>
      <c r="B7" s="3" t="s">
        <v>7</v>
      </c>
      <c r="C7" s="5"/>
      <c r="D7" s="2"/>
      <c r="E7" s="2"/>
      <c r="F7" s="2"/>
      <c r="G7" s="2"/>
      <c r="H7" s="2"/>
    </row>
    <row r="8" spans="1:8" x14ac:dyDescent="0.2">
      <c r="A8" s="110">
        <v>56137</v>
      </c>
      <c r="B8" s="3" t="s">
        <v>8</v>
      </c>
      <c r="C8" s="5"/>
      <c r="D8" s="2"/>
      <c r="E8" s="2"/>
      <c r="F8" s="2"/>
      <c r="G8" s="2"/>
      <c r="H8" s="2"/>
    </row>
    <row r="9" spans="1:8" x14ac:dyDescent="0.2">
      <c r="A9" s="110">
        <v>13692</v>
      </c>
      <c r="B9" s="3" t="s">
        <v>9</v>
      </c>
      <c r="C9" s="5"/>
      <c r="D9" s="2"/>
      <c r="E9" s="2"/>
      <c r="F9" s="2"/>
      <c r="G9" s="2"/>
      <c r="H9" s="2"/>
    </row>
    <row r="10" spans="1:8" x14ac:dyDescent="0.2">
      <c r="A10" s="110">
        <v>42003</v>
      </c>
      <c r="B10" s="3" t="s">
        <v>10</v>
      </c>
      <c r="C10" s="5"/>
      <c r="D10" s="2"/>
      <c r="E10" s="2"/>
      <c r="F10" s="2"/>
      <c r="G10" s="2"/>
      <c r="H10" s="2"/>
    </row>
    <row r="11" spans="1:8" x14ac:dyDescent="0.2">
      <c r="A11" s="8">
        <v>1879551</v>
      </c>
      <c r="B11" s="3" t="s">
        <v>2</v>
      </c>
      <c r="C11" s="5"/>
      <c r="D11" s="2"/>
      <c r="E11" s="4"/>
      <c r="F11" s="2"/>
      <c r="G11" s="2"/>
      <c r="H11" s="2"/>
    </row>
    <row r="17" spans="3:10" x14ac:dyDescent="0.2">
      <c r="C17" s="6"/>
      <c r="D17" s="6"/>
      <c r="E17" s="6"/>
      <c r="F17" s="6"/>
      <c r="G17" s="6"/>
      <c r="H17" s="6"/>
      <c r="I17" s="6"/>
      <c r="J17" s="6"/>
    </row>
    <row r="18" spans="3:10" x14ac:dyDescent="0.2">
      <c r="C18" s="6"/>
      <c r="D18" s="6"/>
      <c r="E18" s="6"/>
      <c r="F18" s="6"/>
      <c r="G18" s="6"/>
      <c r="H18" s="6"/>
      <c r="I18" s="6"/>
      <c r="J18" s="6"/>
    </row>
    <row r="19" spans="3:10" x14ac:dyDescent="0.2">
      <c r="C19" s="6"/>
      <c r="D19" s="6"/>
      <c r="E19" s="6"/>
      <c r="F19" s="6"/>
      <c r="G19" s="6"/>
      <c r="H19" s="6"/>
      <c r="I19" s="6"/>
      <c r="J19" s="6"/>
    </row>
    <row r="20" spans="3:10" x14ac:dyDescent="0.2">
      <c r="C20" s="6"/>
      <c r="D20" s="6"/>
      <c r="E20" s="6"/>
      <c r="F20" s="6"/>
      <c r="G20" s="6"/>
      <c r="H20" s="6"/>
      <c r="I20" s="6"/>
      <c r="J20" s="6"/>
    </row>
    <row r="21" spans="3:10" x14ac:dyDescent="0.2">
      <c r="C21" s="6"/>
      <c r="D21" s="6"/>
      <c r="E21" s="6"/>
      <c r="F21" s="6"/>
      <c r="G21" s="6"/>
      <c r="H21" s="6"/>
      <c r="I21" s="6"/>
      <c r="J21" s="6"/>
    </row>
    <row r="22" spans="3:10" x14ac:dyDescent="0.2">
      <c r="C22" s="6"/>
      <c r="D22" s="6"/>
      <c r="E22" s="6"/>
      <c r="F22" s="6"/>
      <c r="G22" s="6"/>
      <c r="H22" s="6"/>
      <c r="I22" s="6"/>
      <c r="J22" s="6"/>
    </row>
    <row r="23" spans="3:10" x14ac:dyDescent="0.2">
      <c r="C23" s="6"/>
      <c r="D23" s="6"/>
      <c r="E23" s="6"/>
      <c r="F23" s="6"/>
      <c r="G23" s="6"/>
      <c r="H23" s="6"/>
      <c r="I23" s="6"/>
      <c r="J23" s="6"/>
    </row>
    <row r="30" spans="3:10" x14ac:dyDescent="0.2">
      <c r="C30" s="6"/>
      <c r="D30" s="6"/>
      <c r="E30" s="6"/>
      <c r="F30" s="6"/>
      <c r="G30" s="6"/>
      <c r="H30" s="6"/>
      <c r="I30" s="6"/>
      <c r="J30" s="6"/>
    </row>
    <row r="31" spans="3:10" x14ac:dyDescent="0.2">
      <c r="C31" s="6"/>
      <c r="D31" s="6"/>
      <c r="E31" s="6"/>
      <c r="F31" s="6"/>
      <c r="G31" s="6"/>
      <c r="H31" s="6"/>
      <c r="I31" s="6"/>
      <c r="J31" s="6"/>
    </row>
    <row r="32" spans="3:10" x14ac:dyDescent="0.2">
      <c r="C32" s="6"/>
      <c r="D32" s="6"/>
      <c r="E32" s="6"/>
      <c r="F32" s="6"/>
      <c r="G32" s="6"/>
      <c r="H32" s="6"/>
      <c r="I32" s="6"/>
      <c r="J32" s="6"/>
    </row>
    <row r="33" spans="3:10" x14ac:dyDescent="0.2">
      <c r="C33" s="6"/>
      <c r="D33" s="6"/>
      <c r="E33" s="6"/>
      <c r="F33" s="6"/>
      <c r="G33" s="6"/>
      <c r="H33" s="6"/>
      <c r="I33" s="6"/>
      <c r="J33" s="6"/>
    </row>
    <row r="34" spans="3:10" x14ac:dyDescent="0.2">
      <c r="C34" s="6"/>
      <c r="D34" s="6"/>
      <c r="E34" s="6"/>
      <c r="F34" s="6"/>
      <c r="G34" s="6"/>
      <c r="H34" s="6"/>
      <c r="I34" s="6"/>
      <c r="J34" s="6"/>
    </row>
    <row r="35" spans="3:10" x14ac:dyDescent="0.2">
      <c r="C35" s="6"/>
      <c r="D35" s="6"/>
      <c r="E35" s="6"/>
      <c r="F35" s="6"/>
      <c r="G35" s="6"/>
      <c r="H35" s="6"/>
      <c r="I35" s="6"/>
      <c r="J35" s="6"/>
    </row>
    <row r="36" spans="3:10" x14ac:dyDescent="0.2">
      <c r="C36" s="6"/>
      <c r="D36" s="6"/>
      <c r="E36" s="6"/>
      <c r="F36" s="6"/>
      <c r="G36" s="6"/>
      <c r="H36" s="6"/>
      <c r="I36" s="6"/>
      <c r="J36" s="6"/>
    </row>
    <row r="37" spans="3:10" x14ac:dyDescent="0.2">
      <c r="C37" s="6"/>
      <c r="D37" s="6"/>
      <c r="E37" s="6"/>
      <c r="F37" s="6"/>
      <c r="G37" s="6"/>
      <c r="H37" s="6"/>
      <c r="I37" s="6"/>
      <c r="J37" s="6"/>
    </row>
    <row r="38" spans="3:10" x14ac:dyDescent="0.2">
      <c r="C38" s="6"/>
      <c r="D38" s="6"/>
      <c r="E38" s="6"/>
      <c r="F38" s="6"/>
      <c r="G38" s="6"/>
      <c r="H38" s="6"/>
      <c r="I38" s="6"/>
      <c r="J38" s="6"/>
    </row>
  </sheetData>
  <mergeCells count="1">
    <mergeCell ref="A1:H2"/>
  </mergeCells>
  <phoneticPr fontId="6" type="noConversion"/>
  <pageMargins left="0.75" right="0.75" top="1" bottom="1" header="0.5" footer="0.5"/>
  <pageSetup paperSize="9" orientation="portrait" r:id="rId1"/>
  <headerFooter alignWithMargins="0">
    <oddHeader>&amp;C&amp;"Arial,Bold"The Australian Organ Donor  Register
Legally Valid Consent Registrations (Including Intent Registrations of 16 &amp; 17 year olds)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K46"/>
  <sheetViews>
    <sheetView zoomScaleNormal="100" workbookViewId="0">
      <selection activeCell="B9" sqref="B9"/>
    </sheetView>
  </sheetViews>
  <sheetFormatPr defaultRowHeight="20.100000000000001" customHeight="1" x14ac:dyDescent="0.2"/>
  <cols>
    <col min="1" max="2" width="8.7109375" style="57" customWidth="1"/>
    <col min="3" max="11" width="12.7109375" style="57" customWidth="1"/>
    <col min="12" max="48" width="12.7109375" style="58" customWidth="1"/>
    <col min="49" max="16384" width="9.140625" style="58"/>
  </cols>
  <sheetData>
    <row r="1" spans="1:11" s="37" customFormat="1" ht="20.100000000000001" customHeight="1" x14ac:dyDescent="0.2">
      <c r="A1" s="177" t="s">
        <v>11</v>
      </c>
      <c r="B1" s="194"/>
      <c r="C1" s="191"/>
      <c r="D1" s="192"/>
      <c r="E1" s="193"/>
      <c r="F1" s="62"/>
      <c r="G1" s="36"/>
      <c r="H1" s="36"/>
      <c r="I1" s="36"/>
      <c r="J1" s="36"/>
      <c r="K1" s="36"/>
    </row>
    <row r="2" spans="1:11" s="17" customFormat="1" ht="127.5" x14ac:dyDescent="0.2">
      <c r="A2" s="194"/>
      <c r="B2" s="194"/>
      <c r="C2" s="10" t="s">
        <v>26</v>
      </c>
      <c r="D2" s="10" t="s">
        <v>25</v>
      </c>
      <c r="E2" s="18" t="s">
        <v>22</v>
      </c>
      <c r="F2" s="19"/>
      <c r="G2" s="63"/>
      <c r="H2" s="16"/>
      <c r="I2" s="16"/>
      <c r="J2" s="16"/>
      <c r="K2" s="16"/>
    </row>
    <row r="3" spans="1:11" s="37" customFormat="1" ht="20.100000000000001" customHeight="1" x14ac:dyDescent="0.2">
      <c r="A3" s="195" t="s">
        <v>17</v>
      </c>
      <c r="B3" s="64" t="s">
        <v>3</v>
      </c>
      <c r="C3" s="110">
        <v>431749</v>
      </c>
      <c r="D3" s="111">
        <v>0.22770000000000001</v>
      </c>
      <c r="E3" s="23">
        <f>IF(C3=0,0,(C3-'Jan 16'!C3)/'Jan 16'!C3)</f>
        <v>6.0139618983708013E-3</v>
      </c>
      <c r="F3" s="67"/>
      <c r="G3" s="68"/>
      <c r="H3" s="35"/>
      <c r="I3" s="69"/>
      <c r="J3" s="35"/>
      <c r="K3" s="35"/>
    </row>
    <row r="4" spans="1:11" s="37" customFormat="1" ht="20.100000000000001" customHeight="1" x14ac:dyDescent="0.2">
      <c r="A4" s="195"/>
      <c r="B4" s="64" t="s">
        <v>4</v>
      </c>
      <c r="C4" s="110">
        <v>474260</v>
      </c>
      <c r="D4" s="111">
        <v>0.25019999999999998</v>
      </c>
      <c r="E4" s="23">
        <f>IF(C4=0,0,(C4-'Jan 16'!C4)/'Jan 16'!C4)</f>
        <v>5.0138378534162337E-3</v>
      </c>
      <c r="F4" s="67"/>
      <c r="G4" s="68"/>
      <c r="H4" s="35"/>
      <c r="I4" s="69"/>
      <c r="J4" s="35"/>
      <c r="K4" s="35"/>
    </row>
    <row r="5" spans="1:11" s="37" customFormat="1" ht="20.100000000000001" customHeight="1" x14ac:dyDescent="0.2">
      <c r="A5" s="195"/>
      <c r="B5" s="64" t="s">
        <v>5</v>
      </c>
      <c r="C5" s="110">
        <v>375308</v>
      </c>
      <c r="D5" s="111">
        <v>0.19800000000000001</v>
      </c>
      <c r="E5" s="23">
        <f>IF(C5=0,0,(C5-'Jan 16'!C5)/'Jan 16'!C5)</f>
        <v>5.0263636387980646E-3</v>
      </c>
      <c r="F5" s="67"/>
      <c r="G5" s="68"/>
      <c r="H5" s="35"/>
      <c r="I5" s="69"/>
      <c r="J5" s="35"/>
      <c r="K5" s="35"/>
    </row>
    <row r="6" spans="1:11" s="37" customFormat="1" ht="20.100000000000001" customHeight="1" x14ac:dyDescent="0.2">
      <c r="A6" s="195"/>
      <c r="B6" s="64" t="s">
        <v>6</v>
      </c>
      <c r="C6" s="110">
        <v>216458</v>
      </c>
      <c r="D6" s="111">
        <v>0.1142</v>
      </c>
      <c r="E6" s="23">
        <f>IF(C6=0,0,(C6-'Jan 16'!C6)/'Jan 16'!C6)</f>
        <v>4.5433661748940733E-3</v>
      </c>
      <c r="F6" s="67"/>
      <c r="G6" s="68"/>
      <c r="H6" s="35"/>
      <c r="I6" s="69"/>
      <c r="J6" s="35"/>
      <c r="K6" s="35"/>
    </row>
    <row r="7" spans="1:11" s="37" customFormat="1" ht="20.100000000000001" customHeight="1" x14ac:dyDescent="0.2">
      <c r="A7" s="195"/>
      <c r="B7" s="64" t="s">
        <v>7</v>
      </c>
      <c r="C7" s="110">
        <v>285416</v>
      </c>
      <c r="D7" s="111">
        <v>0.15060000000000001</v>
      </c>
      <c r="E7" s="23">
        <f>IF(C7=0,0,(C7-'Jan 16'!C7)/'Jan 16'!C7)</f>
        <v>2.4093000386330912E-3</v>
      </c>
      <c r="F7" s="67"/>
      <c r="G7" s="68"/>
      <c r="H7" s="35"/>
      <c r="I7" s="69"/>
      <c r="J7" s="35"/>
      <c r="K7" s="35"/>
    </row>
    <row r="8" spans="1:11" s="37" customFormat="1" ht="20.100000000000001" customHeight="1" x14ac:dyDescent="0.2">
      <c r="A8" s="195"/>
      <c r="B8" s="64" t="s">
        <v>8</v>
      </c>
      <c r="C8" s="110">
        <v>56474</v>
      </c>
      <c r="D8" s="111">
        <v>2.98E-2</v>
      </c>
      <c r="E8" s="23">
        <f>IF(C8=0,0,(C8-'Jan 16'!C8)/'Jan 16'!C8)</f>
        <v>3.5005419620804238E-3</v>
      </c>
      <c r="F8" s="67"/>
      <c r="G8" s="68"/>
      <c r="H8" s="35"/>
      <c r="I8" s="69"/>
      <c r="J8" s="35"/>
      <c r="K8" s="35"/>
    </row>
    <row r="9" spans="1:11" s="37" customFormat="1" ht="20.100000000000001" customHeight="1" x14ac:dyDescent="0.2">
      <c r="A9" s="195"/>
      <c r="B9" s="64" t="s">
        <v>9</v>
      </c>
      <c r="C9" s="110">
        <v>13767</v>
      </c>
      <c r="D9" s="111">
        <v>7.3000000000000001E-3</v>
      </c>
      <c r="E9" s="23">
        <f>IF(C9=0,0,(C9-'Jan 16'!C9)/'Jan 16'!C9)</f>
        <v>3.937869175235178E-3</v>
      </c>
      <c r="F9" s="67"/>
      <c r="G9" s="68"/>
      <c r="H9" s="35"/>
      <c r="I9" s="69"/>
      <c r="J9" s="35"/>
      <c r="K9" s="35"/>
    </row>
    <row r="10" spans="1:11" s="37" customFormat="1" ht="20.100000000000001" customHeight="1" x14ac:dyDescent="0.2">
      <c r="A10" s="195"/>
      <c r="B10" s="64" t="s">
        <v>10</v>
      </c>
      <c r="C10" s="110">
        <v>42382</v>
      </c>
      <c r="D10" s="111">
        <v>2.24E-2</v>
      </c>
      <c r="E10" s="23">
        <f>IF(C10=0,0,(C10-'Jan 16'!C10)/'Jan 16'!C10)</f>
        <v>4.3603962273093509E-3</v>
      </c>
      <c r="F10" s="67"/>
      <c r="G10" s="68"/>
      <c r="H10" s="35"/>
      <c r="I10" s="69"/>
      <c r="J10" s="35"/>
      <c r="K10" s="35"/>
    </row>
    <row r="11" spans="1:11" s="17" customFormat="1" ht="20.100000000000001" customHeight="1" x14ac:dyDescent="0.2">
      <c r="A11" s="164" t="s">
        <v>18</v>
      </c>
      <c r="B11" s="166"/>
      <c r="C11" s="25">
        <f>SUM(C3:C10)</f>
        <v>1895814</v>
      </c>
      <c r="D11" s="157">
        <f>SUM(D3:D10)</f>
        <v>1.0002</v>
      </c>
      <c r="E11" s="27">
        <f>IF(C11=0,0,(C11-'Jan 16'!C11)/'Jan 16'!C11)</f>
        <v>4.7294754861173681E-3</v>
      </c>
      <c r="F11" s="28"/>
      <c r="G11" s="70"/>
      <c r="H11" s="30"/>
      <c r="I11" s="71"/>
      <c r="J11" s="30"/>
      <c r="K11" s="30"/>
    </row>
    <row r="14" spans="1:11" s="37" customFormat="1" ht="20.100000000000001" customHeight="1" x14ac:dyDescent="0.2">
      <c r="A14" s="164" t="s">
        <v>11</v>
      </c>
      <c r="B14" s="164"/>
      <c r="C14" s="175" t="s">
        <v>1</v>
      </c>
      <c r="D14" s="176"/>
      <c r="E14" s="176"/>
      <c r="F14" s="176"/>
      <c r="G14" s="176"/>
      <c r="H14" s="176"/>
      <c r="I14" s="176"/>
      <c r="J14" s="176"/>
      <c r="K14" s="196"/>
    </row>
    <row r="15" spans="1:11" s="37" customFormat="1" ht="39.950000000000003" customHeight="1" x14ac:dyDescent="0.2">
      <c r="A15" s="164"/>
      <c r="B15" s="164"/>
      <c r="C15" s="21" t="s">
        <v>20</v>
      </c>
      <c r="D15" s="21" t="s">
        <v>21</v>
      </c>
      <c r="E15" s="21" t="s">
        <v>12</v>
      </c>
      <c r="F15" s="21" t="s">
        <v>13</v>
      </c>
      <c r="G15" s="21" t="s">
        <v>14</v>
      </c>
      <c r="H15" s="21" t="s">
        <v>15</v>
      </c>
      <c r="I15" s="21" t="s">
        <v>16</v>
      </c>
      <c r="J15" s="21" t="s">
        <v>2</v>
      </c>
      <c r="K15" s="38" t="s">
        <v>23</v>
      </c>
    </row>
    <row r="16" spans="1:11" s="37" customFormat="1" ht="20.100000000000001" customHeight="1" x14ac:dyDescent="0.2">
      <c r="A16" s="195" t="s">
        <v>17</v>
      </c>
      <c r="B16" s="64" t="s">
        <v>3</v>
      </c>
      <c r="C16" s="109">
        <v>472</v>
      </c>
      <c r="D16" s="110">
        <v>9782</v>
      </c>
      <c r="E16" s="110">
        <v>39470</v>
      </c>
      <c r="F16" s="110">
        <v>50194</v>
      </c>
      <c r="G16" s="110">
        <v>47274</v>
      </c>
      <c r="H16" s="110">
        <v>47637</v>
      </c>
      <c r="I16" s="110">
        <v>71570</v>
      </c>
      <c r="J16" s="65">
        <f>SUM(C16:I16)</f>
        <v>266399</v>
      </c>
      <c r="K16" s="126">
        <f>J16/'ABS Estimated Population'!D3</f>
        <v>8.7150232319706464E-2</v>
      </c>
    </row>
    <row r="17" spans="1:11" s="37" customFormat="1" ht="20.100000000000001" customHeight="1" x14ac:dyDescent="0.2">
      <c r="A17" s="195"/>
      <c r="B17" s="64" t="s">
        <v>4</v>
      </c>
      <c r="C17" s="109">
        <v>338</v>
      </c>
      <c r="D17" s="110">
        <v>16251</v>
      </c>
      <c r="E17" s="110">
        <v>65453</v>
      </c>
      <c r="F17" s="110">
        <v>62288</v>
      </c>
      <c r="G17" s="110">
        <v>52227</v>
      </c>
      <c r="H17" s="110">
        <v>45788</v>
      </c>
      <c r="I17" s="110">
        <v>54426</v>
      </c>
      <c r="J17" s="65">
        <f t="shared" ref="J17:J23" si="0">SUM(C17:I17)</f>
        <v>296771</v>
      </c>
      <c r="K17" s="126">
        <f>J17/'ABS Estimated Population'!D4</f>
        <v>0.12379762116812468</v>
      </c>
    </row>
    <row r="18" spans="1:11" s="37" customFormat="1" ht="20.100000000000001" customHeight="1" x14ac:dyDescent="0.2">
      <c r="A18" s="195"/>
      <c r="B18" s="64" t="s">
        <v>5</v>
      </c>
      <c r="C18" s="109">
        <v>428</v>
      </c>
      <c r="D18" s="110">
        <v>10114</v>
      </c>
      <c r="E18" s="110">
        <v>41328</v>
      </c>
      <c r="F18" s="110">
        <v>47395</v>
      </c>
      <c r="G18" s="110">
        <v>44734</v>
      </c>
      <c r="H18" s="110">
        <v>41630</v>
      </c>
      <c r="I18" s="110">
        <v>50632</v>
      </c>
      <c r="J18" s="65">
        <f t="shared" si="0"/>
        <v>236261</v>
      </c>
      <c r="K18" s="126">
        <f>J18/'ABS Estimated Population'!D5</f>
        <v>0.12533640315859557</v>
      </c>
    </row>
    <row r="19" spans="1:11" s="37" customFormat="1" ht="20.100000000000001" customHeight="1" x14ac:dyDescent="0.2">
      <c r="A19" s="195"/>
      <c r="B19" s="64" t="s">
        <v>6</v>
      </c>
      <c r="C19" s="110">
        <v>3206</v>
      </c>
      <c r="D19" s="110">
        <v>13816</v>
      </c>
      <c r="E19" s="110">
        <v>23151</v>
      </c>
      <c r="F19" s="110">
        <v>19861</v>
      </c>
      <c r="G19" s="110">
        <v>19985</v>
      </c>
      <c r="H19" s="110">
        <v>19933</v>
      </c>
      <c r="I19" s="110">
        <v>28360</v>
      </c>
      <c r="J19" s="65">
        <f t="shared" si="0"/>
        <v>128312</v>
      </c>
      <c r="K19" s="126">
        <f>J19/'ABS Estimated Population'!D6</f>
        <v>0.18445146275162044</v>
      </c>
    </row>
    <row r="20" spans="1:11" s="37" customFormat="1" ht="20.100000000000001" customHeight="1" x14ac:dyDescent="0.2">
      <c r="A20" s="195"/>
      <c r="B20" s="64" t="s">
        <v>7</v>
      </c>
      <c r="C20" s="109">
        <v>148</v>
      </c>
      <c r="D20" s="110">
        <v>8022</v>
      </c>
      <c r="E20" s="110">
        <v>37129</v>
      </c>
      <c r="F20" s="110">
        <v>36334</v>
      </c>
      <c r="G20" s="110">
        <v>32986</v>
      </c>
      <c r="H20" s="110">
        <v>29234</v>
      </c>
      <c r="I20" s="110">
        <v>32872</v>
      </c>
      <c r="J20" s="65">
        <f t="shared" si="0"/>
        <v>176725</v>
      </c>
      <c r="K20" s="126">
        <f>J20/'ABS Estimated Population'!D7</f>
        <v>0.17499361319108739</v>
      </c>
    </row>
    <row r="21" spans="1:11" s="37" customFormat="1" ht="20.100000000000001" customHeight="1" x14ac:dyDescent="0.2">
      <c r="A21" s="195"/>
      <c r="B21" s="64" t="s">
        <v>8</v>
      </c>
      <c r="C21" s="109">
        <v>50</v>
      </c>
      <c r="D21" s="110">
        <v>2008</v>
      </c>
      <c r="E21" s="110">
        <v>6164</v>
      </c>
      <c r="F21" s="110">
        <v>6294</v>
      </c>
      <c r="G21" s="110">
        <v>6725</v>
      </c>
      <c r="H21" s="110">
        <v>6890</v>
      </c>
      <c r="I21" s="110">
        <v>7549</v>
      </c>
      <c r="J21" s="65">
        <f t="shared" si="0"/>
        <v>35680</v>
      </c>
      <c r="K21" s="126">
        <f>J21/'ABS Estimated Population'!D8</f>
        <v>0.17047626328262366</v>
      </c>
    </row>
    <row r="22" spans="1:11" s="37" customFormat="1" ht="20.100000000000001" customHeight="1" x14ac:dyDescent="0.2">
      <c r="A22" s="195"/>
      <c r="B22" s="64" t="s">
        <v>9</v>
      </c>
      <c r="C22" s="109">
        <v>8</v>
      </c>
      <c r="D22" s="109">
        <v>411</v>
      </c>
      <c r="E22" s="110">
        <v>2320</v>
      </c>
      <c r="F22" s="110">
        <v>2166</v>
      </c>
      <c r="G22" s="110">
        <v>1789</v>
      </c>
      <c r="H22" s="110">
        <v>1308</v>
      </c>
      <c r="I22" s="109">
        <v>819</v>
      </c>
      <c r="J22" s="65">
        <f t="shared" si="0"/>
        <v>8821</v>
      </c>
      <c r="K22" s="126">
        <f>J22/'ABS Estimated Population'!D9</f>
        <v>0.10139663199034427</v>
      </c>
    </row>
    <row r="23" spans="1:11" s="37" customFormat="1" ht="20.100000000000001" customHeight="1" x14ac:dyDescent="0.2">
      <c r="A23" s="195"/>
      <c r="B23" s="64" t="s">
        <v>10</v>
      </c>
      <c r="C23" s="109">
        <v>34</v>
      </c>
      <c r="D23" s="110">
        <v>1617</v>
      </c>
      <c r="E23" s="110">
        <v>6277</v>
      </c>
      <c r="F23" s="110">
        <v>5658</v>
      </c>
      <c r="G23" s="130">
        <v>4417</v>
      </c>
      <c r="H23" s="110">
        <v>3715</v>
      </c>
      <c r="I23" s="110">
        <v>4225</v>
      </c>
      <c r="J23" s="65">
        <f t="shared" si="0"/>
        <v>25943</v>
      </c>
      <c r="K23" s="126">
        <f>J23/'ABS Estimated Population'!D10</f>
        <v>0.16544119991582223</v>
      </c>
    </row>
    <row r="24" spans="1:11" s="37" customFormat="1" ht="20.100000000000001" customHeight="1" x14ac:dyDescent="0.2">
      <c r="A24" s="164" t="s">
        <v>18</v>
      </c>
      <c r="B24" s="166"/>
      <c r="C24" s="25">
        <f>SUM(C16:C23)</f>
        <v>4684</v>
      </c>
      <c r="D24" s="25">
        <f t="shared" ref="D24:J24" si="1">SUM(D16:D23)</f>
        <v>62021</v>
      </c>
      <c r="E24" s="25">
        <f t="shared" si="1"/>
        <v>221292</v>
      </c>
      <c r="F24" s="25">
        <f t="shared" si="1"/>
        <v>230190</v>
      </c>
      <c r="G24" s="25">
        <f t="shared" si="1"/>
        <v>210137</v>
      </c>
      <c r="H24" s="25">
        <f t="shared" si="1"/>
        <v>196135</v>
      </c>
      <c r="I24" s="25">
        <f t="shared" si="1"/>
        <v>250453</v>
      </c>
      <c r="J24" s="25">
        <f t="shared" si="1"/>
        <v>1174912</v>
      </c>
      <c r="K24" s="127">
        <f>J24/'ABS Estimated Population'!D11</f>
        <v>0.12369424367043363</v>
      </c>
    </row>
    <row r="27" spans="1:11" s="37" customFormat="1" ht="20.100000000000001" customHeight="1" x14ac:dyDescent="0.2">
      <c r="A27" s="164" t="s">
        <v>11</v>
      </c>
      <c r="B27" s="164"/>
      <c r="C27" s="171" t="s">
        <v>0</v>
      </c>
      <c r="D27" s="181"/>
      <c r="E27" s="181"/>
      <c r="F27" s="181"/>
      <c r="G27" s="181"/>
      <c r="H27" s="181"/>
      <c r="I27" s="181"/>
      <c r="J27" s="181"/>
      <c r="K27" s="182"/>
    </row>
    <row r="28" spans="1:11" s="37" customFormat="1" ht="39.950000000000003" customHeight="1" x14ac:dyDescent="0.2">
      <c r="A28" s="164"/>
      <c r="B28" s="164"/>
      <c r="C28" s="21" t="s">
        <v>20</v>
      </c>
      <c r="D28" s="21" t="s">
        <v>21</v>
      </c>
      <c r="E28" s="21" t="s">
        <v>12</v>
      </c>
      <c r="F28" s="21" t="s">
        <v>13</v>
      </c>
      <c r="G28" s="21" t="s">
        <v>14</v>
      </c>
      <c r="H28" s="21" t="s">
        <v>15</v>
      </c>
      <c r="I28" s="21" t="s">
        <v>16</v>
      </c>
      <c r="J28" s="21" t="s">
        <v>2</v>
      </c>
      <c r="K28" s="38" t="s">
        <v>23</v>
      </c>
    </row>
    <row r="29" spans="1:11" s="37" customFormat="1" ht="20.100000000000001" customHeight="1" x14ac:dyDescent="0.2">
      <c r="A29" s="165" t="s">
        <v>17</v>
      </c>
      <c r="B29" s="21" t="s">
        <v>3</v>
      </c>
      <c r="C29" s="109">
        <v>137</v>
      </c>
      <c r="D29" s="110">
        <v>3609</v>
      </c>
      <c r="E29" s="110">
        <v>17396</v>
      </c>
      <c r="F29" s="110">
        <v>24957</v>
      </c>
      <c r="G29" s="110">
        <v>29176</v>
      </c>
      <c r="H29" s="110">
        <v>32073</v>
      </c>
      <c r="I29" s="110">
        <v>58002</v>
      </c>
      <c r="J29" s="65">
        <f>SUM(C29:I29)</f>
        <v>165350</v>
      </c>
      <c r="K29" s="126">
        <f>J29/'ABS Estimated Population'!C3</f>
        <v>5.5966764508372506E-2</v>
      </c>
    </row>
    <row r="30" spans="1:11" s="37" customFormat="1" ht="20.100000000000001" customHeight="1" x14ac:dyDescent="0.2">
      <c r="A30" s="165"/>
      <c r="B30" s="21" t="s">
        <v>4</v>
      </c>
      <c r="C30" s="109">
        <v>84</v>
      </c>
      <c r="D30" s="110">
        <v>5023</v>
      </c>
      <c r="E30" s="110">
        <v>29940</v>
      </c>
      <c r="F30" s="110">
        <v>34326</v>
      </c>
      <c r="G30" s="110">
        <v>33385</v>
      </c>
      <c r="H30" s="110">
        <v>31479</v>
      </c>
      <c r="I30" s="110">
        <v>43252</v>
      </c>
      <c r="J30" s="65">
        <f t="shared" ref="J30:J36" si="2">SUM(C30:I30)</f>
        <v>177489</v>
      </c>
      <c r="K30" s="126">
        <f>J30/'ABS Estimated Population'!C4</f>
        <v>7.7080989998393148E-2</v>
      </c>
    </row>
    <row r="31" spans="1:11" s="37" customFormat="1" ht="20.100000000000001" customHeight="1" x14ac:dyDescent="0.2">
      <c r="A31" s="165"/>
      <c r="B31" s="21" t="s">
        <v>5</v>
      </c>
      <c r="C31" s="109">
        <v>86</v>
      </c>
      <c r="D31" s="110">
        <v>2837</v>
      </c>
      <c r="E31" s="110">
        <v>16480</v>
      </c>
      <c r="F31" s="110">
        <v>23054</v>
      </c>
      <c r="G31" s="110">
        <v>26792</v>
      </c>
      <c r="H31" s="131">
        <v>27585</v>
      </c>
      <c r="I31" s="110">
        <v>42213</v>
      </c>
      <c r="J31" s="65">
        <f t="shared" si="2"/>
        <v>139047</v>
      </c>
      <c r="K31" s="126">
        <f>J31/'ABS Estimated Population'!C5</f>
        <v>7.559071298720503E-2</v>
      </c>
    </row>
    <row r="32" spans="1:11" s="37" customFormat="1" ht="20.100000000000001" customHeight="1" x14ac:dyDescent="0.2">
      <c r="A32" s="165"/>
      <c r="B32" s="21" t="s">
        <v>6</v>
      </c>
      <c r="C32" s="110">
        <v>3020</v>
      </c>
      <c r="D32" s="110">
        <v>9263</v>
      </c>
      <c r="E32" s="110">
        <v>13336</v>
      </c>
      <c r="F32" s="110">
        <v>11810</v>
      </c>
      <c r="G32" s="110">
        <v>13527</v>
      </c>
      <c r="H32" s="110">
        <v>13967</v>
      </c>
      <c r="I32" s="110">
        <v>23223</v>
      </c>
      <c r="J32" s="65">
        <f t="shared" si="2"/>
        <v>88146</v>
      </c>
      <c r="K32" s="126">
        <f>J32/'ABS Estimated Population'!C6</f>
        <v>0.13117413244798556</v>
      </c>
    </row>
    <row r="33" spans="1:11" s="37" customFormat="1" ht="20.100000000000001" customHeight="1" x14ac:dyDescent="0.2">
      <c r="A33" s="165"/>
      <c r="B33" s="21" t="s">
        <v>7</v>
      </c>
      <c r="C33" s="109">
        <v>35</v>
      </c>
      <c r="D33" s="110">
        <v>2781</v>
      </c>
      <c r="E33" s="110">
        <v>17143</v>
      </c>
      <c r="F33" s="110">
        <v>19736</v>
      </c>
      <c r="G33" s="110">
        <v>21197</v>
      </c>
      <c r="H33" s="110">
        <v>20389</v>
      </c>
      <c r="I33" s="110">
        <v>27410</v>
      </c>
      <c r="J33" s="65">
        <f t="shared" si="2"/>
        <v>108691</v>
      </c>
      <c r="K33" s="126">
        <f>J33/'ABS Estimated Population'!C7</f>
        <v>0.10621917361090073</v>
      </c>
    </row>
    <row r="34" spans="1:11" s="37" customFormat="1" ht="20.100000000000001" customHeight="1" x14ac:dyDescent="0.2">
      <c r="A34" s="165"/>
      <c r="B34" s="21" t="s">
        <v>8</v>
      </c>
      <c r="C34" s="109">
        <v>9</v>
      </c>
      <c r="D34" s="109">
        <v>561</v>
      </c>
      <c r="E34" s="110">
        <v>2647</v>
      </c>
      <c r="F34" s="110">
        <v>3101</v>
      </c>
      <c r="G34" s="110">
        <v>3768</v>
      </c>
      <c r="H34" s="110">
        <v>4460</v>
      </c>
      <c r="I34" s="110">
        <v>6248</v>
      </c>
      <c r="J34" s="65">
        <f t="shared" si="2"/>
        <v>20794</v>
      </c>
      <c r="K34" s="126">
        <f>J34/'ABS Estimated Population'!C8</f>
        <v>0.10190140154856414</v>
      </c>
    </row>
    <row r="35" spans="1:11" s="37" customFormat="1" ht="20.100000000000001" customHeight="1" x14ac:dyDescent="0.2">
      <c r="A35" s="165"/>
      <c r="B35" s="21" t="s">
        <v>9</v>
      </c>
      <c r="C35" s="109">
        <v>1</v>
      </c>
      <c r="D35" s="109">
        <v>115</v>
      </c>
      <c r="E35" s="109">
        <v>843</v>
      </c>
      <c r="F35" s="110">
        <v>1046</v>
      </c>
      <c r="G35" s="110">
        <v>1144</v>
      </c>
      <c r="H35" s="109">
        <v>1021</v>
      </c>
      <c r="I35" s="109">
        <v>776</v>
      </c>
      <c r="J35" s="65">
        <f t="shared" si="2"/>
        <v>4946</v>
      </c>
      <c r="K35" s="126">
        <f>J35/'ABS Estimated Population'!C9</f>
        <v>4.9710541127281502E-2</v>
      </c>
    </row>
    <row r="36" spans="1:11" s="37" customFormat="1" ht="20.100000000000001" customHeight="1" x14ac:dyDescent="0.2">
      <c r="A36" s="165"/>
      <c r="B36" s="21" t="s">
        <v>10</v>
      </c>
      <c r="C36" s="109">
        <v>13</v>
      </c>
      <c r="D36" s="109">
        <v>597</v>
      </c>
      <c r="E36" s="110">
        <v>3269</v>
      </c>
      <c r="F36" s="110">
        <v>3284</v>
      </c>
      <c r="G36" s="110">
        <v>3128</v>
      </c>
      <c r="H36" s="110">
        <v>2741</v>
      </c>
      <c r="I36" s="110">
        <v>3407</v>
      </c>
      <c r="J36" s="65">
        <f t="shared" si="2"/>
        <v>16439</v>
      </c>
      <c r="K36" s="126">
        <f>J36/'ABS Estimated Population'!C10</f>
        <v>0.10792552423219842</v>
      </c>
    </row>
    <row r="37" spans="1:11" s="37" customFormat="1" ht="20.100000000000001" customHeight="1" x14ac:dyDescent="0.2">
      <c r="A37" s="164" t="s">
        <v>18</v>
      </c>
      <c r="B37" s="166"/>
      <c r="C37" s="25">
        <f>SUM(C29:C36)</f>
        <v>3385</v>
      </c>
      <c r="D37" s="25">
        <f t="shared" ref="D37:J37" si="3">SUM(D29:D36)</f>
        <v>24786</v>
      </c>
      <c r="E37" s="25">
        <f t="shared" si="3"/>
        <v>101054</v>
      </c>
      <c r="F37" s="25">
        <f t="shared" si="3"/>
        <v>121314</v>
      </c>
      <c r="G37" s="25">
        <f t="shared" si="3"/>
        <v>132117</v>
      </c>
      <c r="H37" s="25">
        <f t="shared" si="3"/>
        <v>133715</v>
      </c>
      <c r="I37" s="25">
        <f t="shared" si="3"/>
        <v>204531</v>
      </c>
      <c r="J37" s="25">
        <f t="shared" si="3"/>
        <v>720902</v>
      </c>
      <c r="K37" s="127">
        <f>J37/'ABS Estimated Population'!C11</f>
        <v>7.7914579745551077E-2</v>
      </c>
    </row>
    <row r="38" spans="1:11" s="37" customFormat="1" ht="20.100000000000001" customHeight="1" x14ac:dyDescent="0.2">
      <c r="A38" s="35"/>
      <c r="B38" s="35"/>
      <c r="C38" s="35"/>
      <c r="D38" s="35"/>
      <c r="E38" s="35"/>
      <c r="F38" s="35"/>
      <c r="G38" s="35"/>
      <c r="H38" s="35"/>
      <c r="I38" s="35"/>
      <c r="J38" s="69"/>
      <c r="K38" s="35"/>
    </row>
    <row r="39" spans="1:11" s="44" customFormat="1" ht="20.100000000000001" customHeight="1" x14ac:dyDescent="0.2">
      <c r="A39" s="187" t="s">
        <v>19</v>
      </c>
      <c r="B39" s="184"/>
      <c r="C39" s="184"/>
      <c r="D39" s="184"/>
      <c r="E39" s="184"/>
      <c r="F39" s="184"/>
      <c r="G39" s="184"/>
      <c r="H39" s="184"/>
      <c r="I39" s="184"/>
      <c r="J39" s="184"/>
      <c r="K39" s="184"/>
    </row>
    <row r="40" spans="1:11" s="44" customFormat="1" ht="20.100000000000001" customHeight="1" x14ac:dyDescent="0.2">
      <c r="A40" s="188" t="s">
        <v>32</v>
      </c>
      <c r="B40" s="189"/>
      <c r="C40" s="189"/>
      <c r="D40" s="189"/>
      <c r="E40" s="189"/>
      <c r="F40" s="189"/>
      <c r="G40" s="189"/>
      <c r="H40" s="189"/>
      <c r="I40" s="189"/>
      <c r="J40" s="189"/>
      <c r="K40" s="189"/>
    </row>
    <row r="41" spans="1:11" s="44" customFormat="1" ht="20.100000000000001" customHeight="1" x14ac:dyDescent="0.2">
      <c r="A41" s="189"/>
      <c r="B41" s="189"/>
      <c r="C41" s="189"/>
      <c r="D41" s="189"/>
      <c r="E41" s="189"/>
      <c r="F41" s="189"/>
      <c r="G41" s="189"/>
      <c r="H41" s="189"/>
      <c r="I41" s="189"/>
      <c r="J41" s="189"/>
      <c r="K41" s="189"/>
    </row>
    <row r="42" spans="1:11" s="44" customFormat="1" ht="20.100000000000001" customHeight="1" x14ac:dyDescent="0.2">
      <c r="A42" s="163" t="s">
        <v>29</v>
      </c>
      <c r="B42" s="163"/>
      <c r="C42" s="163"/>
      <c r="D42" s="163"/>
      <c r="E42" s="163"/>
      <c r="F42" s="163"/>
      <c r="G42" s="163"/>
      <c r="H42" s="163"/>
      <c r="I42" s="163"/>
      <c r="J42" s="163"/>
      <c r="K42" s="163"/>
    </row>
    <row r="43" spans="1:11" s="44" customFormat="1" ht="20.100000000000001" customHeight="1" x14ac:dyDescent="0.2">
      <c r="A43" s="190" t="s">
        <v>27</v>
      </c>
      <c r="B43" s="190"/>
      <c r="C43" s="190"/>
      <c r="D43" s="190"/>
      <c r="E43" s="190"/>
      <c r="F43" s="190"/>
      <c r="G43" s="190"/>
      <c r="H43" s="190"/>
      <c r="I43" s="190"/>
      <c r="J43" s="190"/>
      <c r="K43" s="190"/>
    </row>
    <row r="44" spans="1:11" s="44" customFormat="1" ht="20.100000000000001" customHeight="1" x14ac:dyDescent="0.2">
      <c r="A44" s="190"/>
      <c r="B44" s="190"/>
      <c r="C44" s="190"/>
      <c r="D44" s="190"/>
      <c r="E44" s="190"/>
      <c r="F44" s="190"/>
      <c r="G44" s="190"/>
      <c r="H44" s="190"/>
      <c r="I44" s="190"/>
      <c r="J44" s="190"/>
      <c r="K44" s="190"/>
    </row>
    <row r="45" spans="1:11" s="44" customFormat="1" ht="20.100000000000001" customHeight="1" x14ac:dyDescent="0.2">
      <c r="A45" s="183" t="s">
        <v>31</v>
      </c>
      <c r="B45" s="184"/>
      <c r="C45" s="184"/>
      <c r="D45" s="184"/>
      <c r="E45" s="184"/>
      <c r="F45" s="184"/>
      <c r="G45" s="184"/>
      <c r="H45" s="184"/>
      <c r="I45" s="184"/>
      <c r="J45" s="184"/>
      <c r="K45" s="184"/>
    </row>
    <row r="46" spans="1:11" s="51" customFormat="1" ht="20.100000000000001" customHeight="1" x14ac:dyDescent="0.2">
      <c r="A46" s="185" t="s">
        <v>36</v>
      </c>
      <c r="B46" s="186"/>
      <c r="C46" s="186"/>
      <c r="D46" s="186"/>
      <c r="E46" s="186"/>
      <c r="F46" s="186"/>
      <c r="G46" s="186"/>
      <c r="H46" s="186"/>
      <c r="I46" s="186"/>
      <c r="J46" s="186"/>
      <c r="K46" s="186"/>
    </row>
  </sheetData>
  <mergeCells count="18">
    <mergeCell ref="C1:E1"/>
    <mergeCell ref="A1:B2"/>
    <mergeCell ref="A14:B15"/>
    <mergeCell ref="A16:A23"/>
    <mergeCell ref="A24:B24"/>
    <mergeCell ref="A3:A10"/>
    <mergeCell ref="A11:B11"/>
    <mergeCell ref="C14:K14"/>
    <mergeCell ref="C27:K27"/>
    <mergeCell ref="A45:K45"/>
    <mergeCell ref="A46:K46"/>
    <mergeCell ref="A42:K42"/>
    <mergeCell ref="A27:B28"/>
    <mergeCell ref="A29:A36"/>
    <mergeCell ref="A37:B37"/>
    <mergeCell ref="A39:K39"/>
    <mergeCell ref="A40:K41"/>
    <mergeCell ref="A43:K44"/>
  </mergeCells>
  <phoneticPr fontId="6" type="noConversion"/>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28/02/2016</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Q55"/>
  <sheetViews>
    <sheetView zoomScaleNormal="100" workbookViewId="0">
      <selection sqref="A1:B2"/>
    </sheetView>
  </sheetViews>
  <sheetFormatPr defaultRowHeight="20.100000000000001" customHeight="1" x14ac:dyDescent="0.2"/>
  <cols>
    <col min="1" max="2" width="8.7109375" style="61" customWidth="1"/>
    <col min="3" max="12" width="12.7109375" style="61" customWidth="1"/>
    <col min="13" max="17" width="12.7109375" style="57" customWidth="1"/>
    <col min="18" max="57" width="12.7109375" style="58" customWidth="1"/>
    <col min="58" max="16384" width="9.140625" style="58"/>
  </cols>
  <sheetData>
    <row r="1" spans="1:17" s="37" customFormat="1" ht="20.100000000000001" customHeight="1" x14ac:dyDescent="0.2">
      <c r="A1" s="203" t="s">
        <v>11</v>
      </c>
      <c r="B1" s="204"/>
      <c r="C1" s="200"/>
      <c r="D1" s="201"/>
      <c r="E1" s="202"/>
      <c r="F1" s="39"/>
      <c r="G1" s="75"/>
      <c r="H1" s="75"/>
      <c r="I1" s="75"/>
      <c r="J1" s="75"/>
      <c r="K1" s="75"/>
      <c r="L1" s="75"/>
      <c r="M1" s="36"/>
      <c r="N1" s="36"/>
      <c r="O1" s="36"/>
      <c r="P1" s="36"/>
      <c r="Q1" s="36"/>
    </row>
    <row r="2" spans="1:17" s="17" customFormat="1" ht="127.5" x14ac:dyDescent="0.2">
      <c r="A2" s="204"/>
      <c r="B2" s="204"/>
      <c r="C2" s="10" t="s">
        <v>26</v>
      </c>
      <c r="D2" s="10" t="s">
        <v>25</v>
      </c>
      <c r="E2" s="18" t="s">
        <v>22</v>
      </c>
      <c r="F2" s="19"/>
      <c r="G2" s="15"/>
      <c r="H2" s="15"/>
      <c r="I2" s="34"/>
      <c r="J2" s="15"/>
      <c r="K2" s="15"/>
      <c r="L2" s="15"/>
      <c r="M2" s="76"/>
      <c r="N2" s="16"/>
      <c r="O2" s="16"/>
      <c r="P2" s="16"/>
      <c r="Q2" s="16"/>
    </row>
    <row r="3" spans="1:17" s="37" customFormat="1" ht="20.100000000000001" customHeight="1" x14ac:dyDescent="0.2">
      <c r="A3" s="165" t="s">
        <v>17</v>
      </c>
      <c r="B3" s="21" t="s">
        <v>3</v>
      </c>
      <c r="C3" s="110">
        <v>434369</v>
      </c>
      <c r="D3" s="111">
        <v>0.22800000000000001</v>
      </c>
      <c r="E3" s="23">
        <f>IF(C3=0,0,(C3-'Feb 16'!C3)/'Feb 16'!C3)</f>
        <v>6.068340633099324E-3</v>
      </c>
      <c r="F3" s="67"/>
      <c r="G3" s="75"/>
      <c r="H3" s="75"/>
      <c r="I3" s="73"/>
      <c r="J3" s="75"/>
      <c r="K3" s="75"/>
      <c r="L3" s="75"/>
      <c r="M3" s="77"/>
      <c r="N3" s="36"/>
      <c r="O3" s="36"/>
      <c r="P3" s="36"/>
      <c r="Q3" s="36"/>
    </row>
    <row r="4" spans="1:17" s="37" customFormat="1" ht="20.100000000000001" customHeight="1" x14ac:dyDescent="0.2">
      <c r="A4" s="165"/>
      <c r="B4" s="21" t="s">
        <v>4</v>
      </c>
      <c r="C4" s="110">
        <v>476879</v>
      </c>
      <c r="D4" s="111">
        <v>0.25040000000000001</v>
      </c>
      <c r="E4" s="23">
        <f>IF(C4=0,0,(C4-'Feb 16'!C4)/'Feb 16'!C4)</f>
        <v>5.5222873529287729E-3</v>
      </c>
      <c r="F4" s="67"/>
      <c r="G4" s="75"/>
      <c r="H4" s="75"/>
      <c r="I4" s="73"/>
      <c r="J4" s="75"/>
      <c r="K4" s="75"/>
      <c r="L4" s="75"/>
      <c r="M4" s="77"/>
      <c r="N4" s="36"/>
      <c r="O4" s="36"/>
      <c r="P4" s="36"/>
      <c r="Q4" s="36"/>
    </row>
    <row r="5" spans="1:17" s="37" customFormat="1" ht="20.100000000000001" customHeight="1" x14ac:dyDescent="0.2">
      <c r="A5" s="165"/>
      <c r="B5" s="21" t="s">
        <v>5</v>
      </c>
      <c r="C5" s="110">
        <v>377409</v>
      </c>
      <c r="D5" s="111">
        <v>0.1981</v>
      </c>
      <c r="E5" s="23">
        <f>IF(C5=0,0,(C5-'Feb 16'!C5)/'Feb 16'!C5)</f>
        <v>5.5980687861702924E-3</v>
      </c>
      <c r="F5" s="67"/>
      <c r="G5" s="75"/>
      <c r="H5" s="75"/>
      <c r="I5" s="73"/>
      <c r="J5" s="75"/>
      <c r="K5" s="75"/>
      <c r="L5" s="75"/>
      <c r="M5" s="77"/>
      <c r="N5" s="36"/>
      <c r="O5" s="36"/>
      <c r="P5" s="36"/>
      <c r="Q5" s="36"/>
    </row>
    <row r="6" spans="1:17" s="37" customFormat="1" ht="20.100000000000001" customHeight="1" x14ac:dyDescent="0.2">
      <c r="A6" s="165"/>
      <c r="B6" s="21" t="s">
        <v>6</v>
      </c>
      <c r="C6" s="110">
        <v>217004</v>
      </c>
      <c r="D6" s="111">
        <v>0.1139</v>
      </c>
      <c r="E6" s="23">
        <f>IF(C6=0,0,(C6-'Feb 16'!C6)/'Feb 16'!C6)</f>
        <v>2.522429293442608E-3</v>
      </c>
      <c r="F6" s="67"/>
      <c r="G6" s="75"/>
      <c r="H6" s="75"/>
      <c r="I6" s="73"/>
      <c r="J6" s="75"/>
      <c r="K6" s="75"/>
      <c r="L6" s="75"/>
      <c r="M6" s="77"/>
      <c r="N6" s="36"/>
      <c r="O6" s="36"/>
      <c r="P6" s="36"/>
      <c r="Q6" s="36"/>
    </row>
    <row r="7" spans="1:17" s="37" customFormat="1" ht="20.100000000000001" customHeight="1" x14ac:dyDescent="0.2">
      <c r="A7" s="165"/>
      <c r="B7" s="21" t="s">
        <v>7</v>
      </c>
      <c r="C7" s="110">
        <v>286122</v>
      </c>
      <c r="D7" s="111">
        <v>0.1502</v>
      </c>
      <c r="E7" s="23">
        <f>IF(C7=0,0,(C7-'Feb 16'!C7)/'Feb 16'!C7)</f>
        <v>2.4735824200465286E-3</v>
      </c>
      <c r="F7" s="67"/>
      <c r="G7" s="75"/>
      <c r="H7" s="75"/>
      <c r="I7" s="73"/>
      <c r="J7" s="75"/>
      <c r="K7" s="75"/>
      <c r="L7" s="75"/>
      <c r="M7" s="77"/>
      <c r="N7" s="36"/>
      <c r="O7" s="36"/>
      <c r="P7" s="36"/>
      <c r="Q7" s="36"/>
    </row>
    <row r="8" spans="1:17" s="37" customFormat="1" ht="20.100000000000001" customHeight="1" x14ac:dyDescent="0.2">
      <c r="A8" s="165"/>
      <c r="B8" s="21" t="s">
        <v>8</v>
      </c>
      <c r="C8" s="110">
        <v>56647</v>
      </c>
      <c r="D8" s="111">
        <v>2.9700000000000001E-2</v>
      </c>
      <c r="E8" s="23">
        <f>IF(C8=0,0,(C8-'Feb 16'!C8)/'Feb 16'!C8)</f>
        <v>3.0633565888727554E-3</v>
      </c>
      <c r="F8" s="67"/>
      <c r="G8" s="75"/>
      <c r="H8" s="75"/>
      <c r="I8" s="73"/>
      <c r="J8" s="75"/>
      <c r="K8" s="75"/>
      <c r="L8" s="75"/>
      <c r="M8" s="77"/>
      <c r="N8" s="36"/>
      <c r="O8" s="36"/>
      <c r="P8" s="36"/>
      <c r="Q8" s="36"/>
    </row>
    <row r="9" spans="1:17" s="37" customFormat="1" ht="20.100000000000001" customHeight="1" x14ac:dyDescent="0.2">
      <c r="A9" s="165"/>
      <c r="B9" s="21" t="s">
        <v>9</v>
      </c>
      <c r="C9" s="110">
        <v>13807</v>
      </c>
      <c r="D9" s="111">
        <v>7.1999999999999998E-3</v>
      </c>
      <c r="E9" s="23">
        <f>IF(C9=0,0,(C9-'Feb 16'!C9)/'Feb 16'!C9)</f>
        <v>2.9054986562068717E-3</v>
      </c>
      <c r="F9" s="67"/>
      <c r="G9" s="75"/>
      <c r="H9" s="75"/>
      <c r="I9" s="73"/>
      <c r="J9" s="75"/>
      <c r="K9" s="75"/>
      <c r="L9" s="75"/>
      <c r="M9" s="77"/>
      <c r="N9" s="36"/>
      <c r="O9" s="36"/>
      <c r="P9" s="36"/>
      <c r="Q9" s="36"/>
    </row>
    <row r="10" spans="1:17" s="37" customFormat="1" ht="20.100000000000001" customHeight="1" x14ac:dyDescent="0.2">
      <c r="A10" s="165"/>
      <c r="B10" s="21" t="s">
        <v>10</v>
      </c>
      <c r="C10" s="110">
        <v>42607</v>
      </c>
      <c r="D10" s="111">
        <v>2.24E-2</v>
      </c>
      <c r="E10" s="23">
        <f>IF(C10=0,0,(C10-'Feb 16'!C10)/'Feb 16'!C10)</f>
        <v>5.3088575338587135E-3</v>
      </c>
      <c r="F10" s="67"/>
      <c r="G10" s="75"/>
      <c r="H10" s="75"/>
      <c r="I10" s="73"/>
      <c r="J10" s="75"/>
      <c r="K10" s="75"/>
      <c r="L10" s="75"/>
      <c r="M10" s="77"/>
      <c r="N10" s="36"/>
      <c r="O10" s="36"/>
      <c r="P10" s="36"/>
      <c r="Q10" s="36"/>
    </row>
    <row r="11" spans="1:17" s="17" customFormat="1" ht="20.100000000000001" customHeight="1" x14ac:dyDescent="0.2">
      <c r="A11" s="164" t="s">
        <v>18</v>
      </c>
      <c r="B11" s="166"/>
      <c r="C11" s="132">
        <f>SUM(C3:C10)</f>
        <v>1904844</v>
      </c>
      <c r="D11" s="26">
        <v>1</v>
      </c>
      <c r="E11" s="27">
        <f>IF(C11=0,0,(C11-'Feb 16'!C11)/'Feb 16'!C11)</f>
        <v>4.7631254964885794E-3</v>
      </c>
      <c r="F11" s="28"/>
      <c r="G11" s="15"/>
      <c r="H11" s="15"/>
      <c r="I11" s="15"/>
      <c r="J11" s="15"/>
      <c r="K11" s="15"/>
      <c r="L11" s="15"/>
      <c r="M11" s="16"/>
      <c r="N11" s="16"/>
      <c r="O11" s="16"/>
      <c r="P11" s="16"/>
      <c r="Q11" s="16"/>
    </row>
    <row r="14" spans="1:17" s="37" customFormat="1" ht="20.100000000000001" customHeight="1" x14ac:dyDescent="0.2">
      <c r="A14" s="164" t="s">
        <v>11</v>
      </c>
      <c r="B14" s="164"/>
      <c r="C14" s="175" t="s">
        <v>1</v>
      </c>
      <c r="D14" s="176"/>
      <c r="E14" s="176"/>
      <c r="F14" s="176"/>
      <c r="G14" s="176"/>
      <c r="H14" s="176"/>
      <c r="I14" s="176"/>
      <c r="J14" s="176"/>
      <c r="K14" s="196"/>
      <c r="L14" s="75"/>
      <c r="M14" s="36"/>
      <c r="N14" s="36"/>
      <c r="O14" s="36"/>
      <c r="P14" s="36"/>
      <c r="Q14" s="36"/>
    </row>
    <row r="15" spans="1:17" s="37" customFormat="1" ht="39.950000000000003" customHeight="1" x14ac:dyDescent="0.2">
      <c r="A15" s="164"/>
      <c r="B15" s="164"/>
      <c r="C15" s="21" t="s">
        <v>20</v>
      </c>
      <c r="D15" s="21" t="s">
        <v>21</v>
      </c>
      <c r="E15" s="21" t="s">
        <v>12</v>
      </c>
      <c r="F15" s="21" t="s">
        <v>13</v>
      </c>
      <c r="G15" s="21" t="s">
        <v>14</v>
      </c>
      <c r="H15" s="21" t="s">
        <v>15</v>
      </c>
      <c r="I15" s="21" t="s">
        <v>16</v>
      </c>
      <c r="J15" s="21" t="s">
        <v>2</v>
      </c>
      <c r="K15" s="38" t="s">
        <v>23</v>
      </c>
      <c r="L15" s="75"/>
      <c r="M15" s="36"/>
      <c r="N15" s="36"/>
      <c r="O15" s="36"/>
      <c r="P15" s="36"/>
      <c r="Q15" s="36"/>
    </row>
    <row r="16" spans="1:17" s="37" customFormat="1" ht="20.100000000000001" customHeight="1" x14ac:dyDescent="0.2">
      <c r="A16" s="165" t="s">
        <v>17</v>
      </c>
      <c r="B16" s="21" t="s">
        <v>3</v>
      </c>
      <c r="C16" s="109">
        <v>459</v>
      </c>
      <c r="D16" s="110">
        <v>9954</v>
      </c>
      <c r="E16" s="110">
        <v>39638</v>
      </c>
      <c r="F16" s="110">
        <v>50514</v>
      </c>
      <c r="G16" s="110">
        <v>47564</v>
      </c>
      <c r="H16" s="110">
        <v>47938</v>
      </c>
      <c r="I16" s="110">
        <v>72121</v>
      </c>
      <c r="J16" s="134">
        <f>SUM(C16:I16)</f>
        <v>268188</v>
      </c>
      <c r="K16" s="126">
        <f>J16/'ABS Estimated Population'!D3</f>
        <v>8.7735488892065797E-2</v>
      </c>
      <c r="L16" s="72"/>
      <c r="M16" s="36"/>
      <c r="N16" s="36"/>
      <c r="O16" s="36"/>
      <c r="P16" s="36"/>
      <c r="Q16" s="36"/>
    </row>
    <row r="17" spans="1:17" s="37" customFormat="1" ht="20.100000000000001" customHeight="1" x14ac:dyDescent="0.2">
      <c r="A17" s="165"/>
      <c r="B17" s="21" t="s">
        <v>4</v>
      </c>
      <c r="C17" s="109">
        <v>334</v>
      </c>
      <c r="D17" s="110">
        <v>16475</v>
      </c>
      <c r="E17" s="110">
        <v>65717</v>
      </c>
      <c r="F17" s="110">
        <v>62517</v>
      </c>
      <c r="G17" s="110">
        <v>52583</v>
      </c>
      <c r="H17" s="110">
        <v>46021</v>
      </c>
      <c r="I17" s="110">
        <v>54898</v>
      </c>
      <c r="J17" s="134">
        <f t="shared" ref="J17:J23" si="0">SUM(C17:I17)</f>
        <v>298545</v>
      </c>
      <c r="K17" s="126">
        <f>J17/'ABS Estimated Population'!D4</f>
        <v>0.1245376428681973</v>
      </c>
      <c r="L17" s="72"/>
      <c r="M17" s="36"/>
      <c r="N17" s="36"/>
      <c r="O17" s="36"/>
      <c r="P17" s="36"/>
      <c r="Q17" s="36"/>
    </row>
    <row r="18" spans="1:17" s="37" customFormat="1" ht="20.100000000000001" customHeight="1" x14ac:dyDescent="0.2">
      <c r="A18" s="165"/>
      <c r="B18" s="21" t="s">
        <v>5</v>
      </c>
      <c r="C18" s="109">
        <v>435</v>
      </c>
      <c r="D18" s="110">
        <v>10153</v>
      </c>
      <c r="E18" s="110">
        <v>41457</v>
      </c>
      <c r="F18" s="110">
        <v>47618</v>
      </c>
      <c r="G18" s="110">
        <v>45044</v>
      </c>
      <c r="H18" s="110">
        <v>41895</v>
      </c>
      <c r="I18" s="110">
        <v>51093</v>
      </c>
      <c r="J18" s="134">
        <f t="shared" si="0"/>
        <v>237695</v>
      </c>
      <c r="K18" s="126">
        <f>J18/'ABS Estimated Population'!D5</f>
        <v>0.12609713981055853</v>
      </c>
      <c r="L18" s="72"/>
      <c r="M18" s="36"/>
      <c r="N18" s="36"/>
      <c r="O18" s="36"/>
      <c r="P18" s="36"/>
      <c r="Q18" s="36"/>
    </row>
    <row r="19" spans="1:17" s="37" customFormat="1" ht="20.100000000000001" customHeight="1" x14ac:dyDescent="0.2">
      <c r="A19" s="165"/>
      <c r="B19" s="21" t="s">
        <v>6</v>
      </c>
      <c r="C19" s="110">
        <v>3196</v>
      </c>
      <c r="D19" s="110">
        <v>13784</v>
      </c>
      <c r="E19" s="110">
        <v>23197</v>
      </c>
      <c r="F19" s="110">
        <v>19903</v>
      </c>
      <c r="G19" s="110">
        <v>20052</v>
      </c>
      <c r="H19" s="110">
        <v>19984</v>
      </c>
      <c r="I19" s="110">
        <v>28525</v>
      </c>
      <c r="J19" s="134">
        <f t="shared" si="0"/>
        <v>128641</v>
      </c>
      <c r="K19" s="126">
        <f>J19/'ABS Estimated Population'!D6</f>
        <v>0.18492440784830105</v>
      </c>
      <c r="L19" s="72"/>
      <c r="M19" s="36"/>
      <c r="N19" s="36"/>
      <c r="O19" s="36"/>
      <c r="P19" s="36"/>
      <c r="Q19" s="36"/>
    </row>
    <row r="20" spans="1:17" s="37" customFormat="1" ht="20.100000000000001" customHeight="1" x14ac:dyDescent="0.2">
      <c r="A20" s="165"/>
      <c r="B20" s="21" t="s">
        <v>7</v>
      </c>
      <c r="C20" s="109">
        <v>151</v>
      </c>
      <c r="D20" s="110">
        <v>7971</v>
      </c>
      <c r="E20" s="110">
        <v>37105</v>
      </c>
      <c r="F20" s="110">
        <v>36430</v>
      </c>
      <c r="G20" s="110">
        <v>33167</v>
      </c>
      <c r="H20" s="110">
        <v>29332</v>
      </c>
      <c r="I20" s="110">
        <v>33096</v>
      </c>
      <c r="J20" s="134">
        <f t="shared" si="0"/>
        <v>177252</v>
      </c>
      <c r="K20" s="126">
        <f>J20/'ABS Estimated Population'!D7</f>
        <v>0.17551545013635095</v>
      </c>
      <c r="L20" s="72"/>
      <c r="M20" s="36"/>
      <c r="N20" s="36"/>
      <c r="O20" s="36"/>
      <c r="P20" s="36"/>
      <c r="Q20" s="36"/>
    </row>
    <row r="21" spans="1:17" s="37" customFormat="1" ht="20.100000000000001" customHeight="1" x14ac:dyDescent="0.2">
      <c r="A21" s="165"/>
      <c r="B21" s="21" t="s">
        <v>8</v>
      </c>
      <c r="C21" s="109">
        <v>53</v>
      </c>
      <c r="D21" s="110">
        <v>1993</v>
      </c>
      <c r="E21" s="110">
        <v>6169</v>
      </c>
      <c r="F21" s="110">
        <v>6306</v>
      </c>
      <c r="G21" s="110">
        <v>6758</v>
      </c>
      <c r="H21" s="110">
        <v>6915</v>
      </c>
      <c r="I21" s="110">
        <v>7597</v>
      </c>
      <c r="J21" s="134">
        <f t="shared" si="0"/>
        <v>35791</v>
      </c>
      <c r="K21" s="126">
        <f>J21/'ABS Estimated Population'!D8</f>
        <v>0.17100661264429326</v>
      </c>
      <c r="L21" s="72"/>
      <c r="M21" s="36"/>
      <c r="N21" s="36"/>
      <c r="O21" s="36"/>
      <c r="P21" s="36"/>
      <c r="Q21" s="36"/>
    </row>
    <row r="22" spans="1:17" s="37" customFormat="1" ht="20.100000000000001" customHeight="1" x14ac:dyDescent="0.2">
      <c r="A22" s="165"/>
      <c r="B22" s="21" t="s">
        <v>9</v>
      </c>
      <c r="C22" s="109">
        <v>8</v>
      </c>
      <c r="D22" s="109">
        <v>406</v>
      </c>
      <c r="E22" s="110">
        <v>2316</v>
      </c>
      <c r="F22" s="110">
        <v>2172</v>
      </c>
      <c r="G22" s="110">
        <v>1801</v>
      </c>
      <c r="H22" s="110">
        <v>1309</v>
      </c>
      <c r="I22" s="109">
        <v>833</v>
      </c>
      <c r="J22" s="134">
        <f t="shared" si="0"/>
        <v>8845</v>
      </c>
      <c r="K22" s="126">
        <f>J22/'ABS Estimated Population'!D9</f>
        <v>0.1016725099143629</v>
      </c>
      <c r="L22" s="72"/>
      <c r="M22" s="36"/>
      <c r="N22" s="36"/>
      <c r="O22" s="36"/>
      <c r="P22" s="36"/>
      <c r="Q22" s="36"/>
    </row>
    <row r="23" spans="1:17" s="37" customFormat="1" ht="20.100000000000001" customHeight="1" x14ac:dyDescent="0.2">
      <c r="A23" s="165"/>
      <c r="B23" s="21" t="s">
        <v>10</v>
      </c>
      <c r="C23" s="109">
        <v>31</v>
      </c>
      <c r="D23" s="110">
        <v>1614</v>
      </c>
      <c r="E23" s="110">
        <v>6297</v>
      </c>
      <c r="F23" s="110">
        <v>5706</v>
      </c>
      <c r="G23" s="110">
        <v>4444</v>
      </c>
      <c r="H23" s="110">
        <v>3731</v>
      </c>
      <c r="I23" s="110">
        <v>4277</v>
      </c>
      <c r="J23" s="134">
        <f t="shared" si="0"/>
        <v>26100</v>
      </c>
      <c r="K23" s="126">
        <f>J23/'ABS Estimated Population'!D10</f>
        <v>0.16644240518841152</v>
      </c>
      <c r="L23" s="72"/>
      <c r="M23" s="36"/>
      <c r="N23" s="36"/>
      <c r="O23" s="36"/>
      <c r="P23" s="36"/>
      <c r="Q23" s="36"/>
    </row>
    <row r="24" spans="1:17" s="37" customFormat="1" ht="20.100000000000001" customHeight="1" x14ac:dyDescent="0.2">
      <c r="A24" s="164" t="s">
        <v>18</v>
      </c>
      <c r="B24" s="166"/>
      <c r="C24" s="132">
        <f>SUM(C16:C23)</f>
        <v>4667</v>
      </c>
      <c r="D24" s="132">
        <f t="shared" ref="D24:J24" si="1">SUM(D16:D23)</f>
        <v>62350</v>
      </c>
      <c r="E24" s="132">
        <f t="shared" si="1"/>
        <v>221896</v>
      </c>
      <c r="F24" s="132">
        <f t="shared" si="1"/>
        <v>231166</v>
      </c>
      <c r="G24" s="132">
        <f t="shared" si="1"/>
        <v>211413</v>
      </c>
      <c r="H24" s="132">
        <f t="shared" si="1"/>
        <v>197125</v>
      </c>
      <c r="I24" s="132">
        <f t="shared" si="1"/>
        <v>252440</v>
      </c>
      <c r="J24" s="132">
        <f t="shared" si="1"/>
        <v>1181057</v>
      </c>
      <c r="K24" s="127">
        <f>J24/'ABS Estimated Population'!D11</f>
        <v>0.12434118669880923</v>
      </c>
      <c r="L24" s="75"/>
      <c r="M24" s="36"/>
      <c r="N24" s="36"/>
      <c r="O24" s="36"/>
      <c r="P24" s="36"/>
      <c r="Q24" s="36"/>
    </row>
    <row r="27" spans="1:17" s="37" customFormat="1" ht="20.100000000000001" customHeight="1" x14ac:dyDescent="0.2">
      <c r="A27" s="164" t="s">
        <v>11</v>
      </c>
      <c r="B27" s="164"/>
      <c r="C27" s="171" t="s">
        <v>0</v>
      </c>
      <c r="D27" s="197"/>
      <c r="E27" s="197"/>
      <c r="F27" s="197"/>
      <c r="G27" s="197"/>
      <c r="H27" s="197"/>
      <c r="I27" s="197"/>
      <c r="J27" s="197"/>
      <c r="K27" s="173"/>
      <c r="L27" s="75"/>
      <c r="M27" s="36"/>
      <c r="N27" s="36"/>
      <c r="O27" s="36"/>
      <c r="P27" s="36"/>
      <c r="Q27" s="36"/>
    </row>
    <row r="28" spans="1:17" s="37" customFormat="1" ht="39.950000000000003" customHeight="1" x14ac:dyDescent="0.2">
      <c r="A28" s="164"/>
      <c r="B28" s="164"/>
      <c r="C28" s="21" t="s">
        <v>20</v>
      </c>
      <c r="D28" s="21" t="s">
        <v>21</v>
      </c>
      <c r="E28" s="21" t="s">
        <v>12</v>
      </c>
      <c r="F28" s="21" t="s">
        <v>13</v>
      </c>
      <c r="G28" s="21" t="s">
        <v>14</v>
      </c>
      <c r="H28" s="21" t="s">
        <v>15</v>
      </c>
      <c r="I28" s="21" t="s">
        <v>16</v>
      </c>
      <c r="J28" s="21" t="s">
        <v>2</v>
      </c>
      <c r="K28" s="38" t="s">
        <v>23</v>
      </c>
      <c r="L28" s="75"/>
      <c r="M28" s="36"/>
      <c r="N28" s="36"/>
      <c r="O28" s="36"/>
      <c r="P28" s="36"/>
      <c r="Q28" s="36"/>
    </row>
    <row r="29" spans="1:17" s="37" customFormat="1" ht="20.100000000000001" customHeight="1" x14ac:dyDescent="0.2">
      <c r="A29" s="165" t="s">
        <v>17</v>
      </c>
      <c r="B29" s="21" t="s">
        <v>3</v>
      </c>
      <c r="C29" s="109">
        <v>144</v>
      </c>
      <c r="D29" s="110">
        <v>3639</v>
      </c>
      <c r="E29" s="110">
        <v>17415</v>
      </c>
      <c r="F29" s="110">
        <v>25027</v>
      </c>
      <c r="G29" s="110">
        <v>29340</v>
      </c>
      <c r="H29" s="110">
        <v>32220</v>
      </c>
      <c r="I29" s="110">
        <v>58396</v>
      </c>
      <c r="J29" s="134">
        <f>SUM(C29:I29)</f>
        <v>166181</v>
      </c>
      <c r="K29" s="126">
        <f>J29/'ABS Estimated Population'!C3</f>
        <v>5.6248036847691876E-2</v>
      </c>
      <c r="L29" s="72"/>
      <c r="M29" s="36"/>
      <c r="N29" s="36"/>
      <c r="O29" s="36"/>
      <c r="P29" s="36"/>
      <c r="Q29" s="36"/>
    </row>
    <row r="30" spans="1:17" s="37" customFormat="1" ht="20.100000000000001" customHeight="1" x14ac:dyDescent="0.2">
      <c r="A30" s="165"/>
      <c r="B30" s="21" t="s">
        <v>4</v>
      </c>
      <c r="C30" s="109">
        <v>87</v>
      </c>
      <c r="D30" s="110">
        <v>5054</v>
      </c>
      <c r="E30" s="110">
        <v>30003</v>
      </c>
      <c r="F30" s="110">
        <v>34371</v>
      </c>
      <c r="G30" s="110">
        <v>33592</v>
      </c>
      <c r="H30" s="110">
        <v>31655</v>
      </c>
      <c r="I30" s="110">
        <v>43572</v>
      </c>
      <c r="J30" s="134">
        <f t="shared" ref="J30:J36" si="2">SUM(C30:I30)</f>
        <v>178334</v>
      </c>
      <c r="K30" s="126">
        <f>J30/'ABS Estimated Population'!C4</f>
        <v>7.7447961678602295E-2</v>
      </c>
      <c r="L30" s="72"/>
      <c r="M30" s="36"/>
      <c r="N30" s="36"/>
      <c r="O30" s="36"/>
      <c r="P30" s="36"/>
      <c r="Q30" s="36"/>
    </row>
    <row r="31" spans="1:17" s="37" customFormat="1" ht="20.100000000000001" customHeight="1" x14ac:dyDescent="0.2">
      <c r="A31" s="165"/>
      <c r="B31" s="21" t="s">
        <v>5</v>
      </c>
      <c r="C31" s="109">
        <v>87</v>
      </c>
      <c r="D31" s="110">
        <v>2849</v>
      </c>
      <c r="E31" s="110">
        <v>16502</v>
      </c>
      <c r="F31" s="110">
        <v>23087</v>
      </c>
      <c r="G31" s="110">
        <v>26905</v>
      </c>
      <c r="H31" s="110">
        <v>27729</v>
      </c>
      <c r="I31" s="110">
        <v>42555</v>
      </c>
      <c r="J31" s="134">
        <f t="shared" si="2"/>
        <v>139714</v>
      </c>
      <c r="K31" s="126">
        <f>J31/'ABS Estimated Population'!C5</f>
        <v>7.595331703880244E-2</v>
      </c>
      <c r="L31" s="72"/>
      <c r="M31" s="36"/>
      <c r="N31" s="36"/>
      <c r="O31" s="36"/>
      <c r="P31" s="36"/>
      <c r="Q31" s="36"/>
    </row>
    <row r="32" spans="1:17" s="37" customFormat="1" ht="20.100000000000001" customHeight="1" x14ac:dyDescent="0.2">
      <c r="A32" s="165"/>
      <c r="B32" s="21" t="s">
        <v>6</v>
      </c>
      <c r="C32" s="110">
        <v>3039</v>
      </c>
      <c r="D32" s="110">
        <v>9195</v>
      </c>
      <c r="E32" s="110">
        <v>13461</v>
      </c>
      <c r="F32" s="110">
        <v>11782</v>
      </c>
      <c r="G32" s="110">
        <v>13575</v>
      </c>
      <c r="H32" s="110">
        <v>13970</v>
      </c>
      <c r="I32" s="110">
        <v>23341</v>
      </c>
      <c r="J32" s="134">
        <f t="shared" si="2"/>
        <v>88363</v>
      </c>
      <c r="K32" s="126">
        <f>J32/'ABS Estimated Population'!C6</f>
        <v>0.13149706016723786</v>
      </c>
      <c r="L32" s="72"/>
      <c r="M32" s="36"/>
      <c r="N32" s="36"/>
      <c r="O32" s="36"/>
      <c r="P32" s="36"/>
      <c r="Q32" s="36"/>
    </row>
    <row r="33" spans="1:17" s="37" customFormat="1" ht="20.100000000000001" customHeight="1" x14ac:dyDescent="0.2">
      <c r="A33" s="165"/>
      <c r="B33" s="21" t="s">
        <v>7</v>
      </c>
      <c r="C33" s="109">
        <v>31</v>
      </c>
      <c r="D33" s="110">
        <v>2726</v>
      </c>
      <c r="E33" s="110">
        <v>17112</v>
      </c>
      <c r="F33" s="110">
        <v>19730</v>
      </c>
      <c r="G33" s="110">
        <v>21255</v>
      </c>
      <c r="H33" s="110">
        <v>20427</v>
      </c>
      <c r="I33" s="110">
        <v>27589</v>
      </c>
      <c r="J33" s="134">
        <f t="shared" si="2"/>
        <v>108870</v>
      </c>
      <c r="K33" s="126">
        <f>J33/'ABS Estimated Population'!C7</f>
        <v>0.10639410283297386</v>
      </c>
      <c r="L33" s="72"/>
      <c r="M33" s="36"/>
      <c r="N33" s="36"/>
      <c r="O33" s="36"/>
      <c r="P33" s="36"/>
      <c r="Q33" s="36"/>
    </row>
    <row r="34" spans="1:17" s="37" customFormat="1" ht="20.100000000000001" customHeight="1" x14ac:dyDescent="0.2">
      <c r="A34" s="165"/>
      <c r="B34" s="21" t="s">
        <v>8</v>
      </c>
      <c r="C34" s="109">
        <v>10</v>
      </c>
      <c r="D34" s="109">
        <v>553</v>
      </c>
      <c r="E34" s="110">
        <v>2646</v>
      </c>
      <c r="F34" s="110">
        <v>3112</v>
      </c>
      <c r="G34" s="110">
        <v>3758</v>
      </c>
      <c r="H34" s="110">
        <v>4481</v>
      </c>
      <c r="I34" s="110">
        <v>6296</v>
      </c>
      <c r="J34" s="134">
        <f t="shared" si="2"/>
        <v>20856</v>
      </c>
      <c r="K34" s="126">
        <f>J34/'ABS Estimated Population'!C8</f>
        <v>0.10220523375477801</v>
      </c>
      <c r="L34" s="72"/>
      <c r="M34" s="36"/>
      <c r="N34" s="36"/>
      <c r="O34" s="36"/>
      <c r="P34" s="36"/>
      <c r="Q34" s="36"/>
    </row>
    <row r="35" spans="1:17" s="37" customFormat="1" ht="20.100000000000001" customHeight="1" x14ac:dyDescent="0.2">
      <c r="A35" s="165"/>
      <c r="B35" s="21" t="s">
        <v>9</v>
      </c>
      <c r="C35" s="109">
        <v>1</v>
      </c>
      <c r="D35" s="109">
        <v>109</v>
      </c>
      <c r="E35" s="109">
        <v>829</v>
      </c>
      <c r="F35" s="110">
        <v>1059</v>
      </c>
      <c r="G35" s="110">
        <v>1144</v>
      </c>
      <c r="H35" s="109">
        <v>1034</v>
      </c>
      <c r="I35" s="109">
        <v>786</v>
      </c>
      <c r="J35" s="134">
        <f t="shared" si="2"/>
        <v>4962</v>
      </c>
      <c r="K35" s="126">
        <f>J35/'ABS Estimated Population'!C9</f>
        <v>4.9871351612125109E-2</v>
      </c>
      <c r="L35" s="72"/>
      <c r="M35" s="36"/>
      <c r="N35" s="36"/>
      <c r="O35" s="36"/>
      <c r="P35" s="36"/>
      <c r="Q35" s="36"/>
    </row>
    <row r="36" spans="1:17" s="37" customFormat="1" ht="20.100000000000001" customHeight="1" x14ac:dyDescent="0.2">
      <c r="A36" s="165"/>
      <c r="B36" s="21" t="s">
        <v>10</v>
      </c>
      <c r="C36" s="109">
        <v>10</v>
      </c>
      <c r="D36" s="109">
        <v>588</v>
      </c>
      <c r="E36" s="110">
        <v>3284</v>
      </c>
      <c r="F36" s="110">
        <v>3283</v>
      </c>
      <c r="G36" s="110">
        <v>3149</v>
      </c>
      <c r="H36" s="110">
        <v>2749</v>
      </c>
      <c r="I36" s="110">
        <v>3444</v>
      </c>
      <c r="J36" s="134">
        <f t="shared" si="2"/>
        <v>16507</v>
      </c>
      <c r="K36" s="126">
        <f>J36/'ABS Estimated Population'!C10</f>
        <v>0.10837195866542365</v>
      </c>
      <c r="L36" s="72"/>
      <c r="M36" s="36"/>
      <c r="N36" s="36"/>
      <c r="O36" s="36"/>
      <c r="P36" s="36"/>
      <c r="Q36" s="36"/>
    </row>
    <row r="37" spans="1:17" s="37" customFormat="1" ht="20.100000000000001" customHeight="1" x14ac:dyDescent="0.2">
      <c r="A37" s="164" t="s">
        <v>18</v>
      </c>
      <c r="B37" s="166"/>
      <c r="C37" s="132">
        <f>SUM(C29:C36)</f>
        <v>3409</v>
      </c>
      <c r="D37" s="132">
        <f t="shared" ref="D37:J37" si="3">SUM(D29:D36)</f>
        <v>24713</v>
      </c>
      <c r="E37" s="132">
        <f t="shared" si="3"/>
        <v>101252</v>
      </c>
      <c r="F37" s="132">
        <f t="shared" si="3"/>
        <v>121451</v>
      </c>
      <c r="G37" s="132">
        <f t="shared" si="3"/>
        <v>132718</v>
      </c>
      <c r="H37" s="132">
        <f t="shared" si="3"/>
        <v>134265</v>
      </c>
      <c r="I37" s="132">
        <f t="shared" si="3"/>
        <v>205979</v>
      </c>
      <c r="J37" s="132">
        <f t="shared" si="3"/>
        <v>723787</v>
      </c>
      <c r="K37" s="127">
        <f>J37/'ABS Estimated Population'!C11</f>
        <v>7.8226388510911571E-2</v>
      </c>
      <c r="L37" s="72"/>
      <c r="M37" s="36"/>
      <c r="N37" s="36"/>
      <c r="O37" s="36"/>
      <c r="P37" s="36"/>
      <c r="Q37" s="36"/>
    </row>
    <row r="38" spans="1:17" s="37" customFormat="1" ht="20.100000000000001" customHeight="1" x14ac:dyDescent="0.2">
      <c r="A38" s="39"/>
      <c r="B38" s="39"/>
      <c r="C38" s="39"/>
      <c r="D38" s="39"/>
      <c r="E38" s="39"/>
      <c r="F38" s="39"/>
      <c r="G38" s="39"/>
      <c r="H38" s="39"/>
      <c r="I38" s="39"/>
      <c r="J38" s="39"/>
      <c r="K38" s="39"/>
      <c r="L38" s="78"/>
      <c r="M38" s="35"/>
      <c r="N38" s="36"/>
      <c r="O38" s="36"/>
      <c r="P38" s="36"/>
      <c r="Q38" s="36"/>
    </row>
    <row r="39" spans="1:17" s="44" customFormat="1" ht="20.100000000000001" customHeight="1" x14ac:dyDescent="0.2">
      <c r="A39" s="163" t="s">
        <v>19</v>
      </c>
      <c r="B39" s="167"/>
      <c r="C39" s="167"/>
      <c r="D39" s="167"/>
      <c r="E39" s="167"/>
      <c r="F39" s="167"/>
      <c r="G39" s="167"/>
      <c r="H39" s="167"/>
      <c r="I39" s="167"/>
      <c r="J39" s="167"/>
      <c r="K39" s="167"/>
      <c r="L39" s="79"/>
      <c r="M39" s="42"/>
      <c r="N39" s="43"/>
      <c r="O39" s="43"/>
      <c r="P39" s="43"/>
      <c r="Q39" s="43"/>
    </row>
    <row r="40" spans="1:17" s="44" customFormat="1" ht="20.100000000000001" customHeight="1" x14ac:dyDescent="0.2">
      <c r="A40" s="188" t="s">
        <v>32</v>
      </c>
      <c r="B40" s="189"/>
      <c r="C40" s="189"/>
      <c r="D40" s="189"/>
      <c r="E40" s="189"/>
      <c r="F40" s="189"/>
      <c r="G40" s="189"/>
      <c r="H40" s="189"/>
      <c r="I40" s="189"/>
      <c r="J40" s="189"/>
      <c r="K40" s="189"/>
      <c r="L40" s="79"/>
      <c r="M40" s="42"/>
      <c r="N40" s="43"/>
      <c r="O40" s="43"/>
      <c r="P40" s="43"/>
      <c r="Q40" s="43"/>
    </row>
    <row r="41" spans="1:17" s="44" customFormat="1" ht="20.100000000000001" customHeight="1" x14ac:dyDescent="0.2">
      <c r="A41" s="189"/>
      <c r="B41" s="189"/>
      <c r="C41" s="189"/>
      <c r="D41" s="189"/>
      <c r="E41" s="189"/>
      <c r="F41" s="189"/>
      <c r="G41" s="189"/>
      <c r="H41" s="189"/>
      <c r="I41" s="189"/>
      <c r="J41" s="189"/>
      <c r="K41" s="189"/>
      <c r="L41" s="80"/>
      <c r="M41" s="42"/>
      <c r="N41" s="43"/>
      <c r="O41" s="43"/>
      <c r="P41" s="43"/>
      <c r="Q41" s="43"/>
    </row>
    <row r="42" spans="1:17" s="44" customFormat="1" ht="20.100000000000001" customHeight="1" x14ac:dyDescent="0.2">
      <c r="A42" s="163" t="s">
        <v>29</v>
      </c>
      <c r="B42" s="163"/>
      <c r="C42" s="163"/>
      <c r="D42" s="163"/>
      <c r="E42" s="163"/>
      <c r="F42" s="163"/>
      <c r="G42" s="163"/>
      <c r="H42" s="163"/>
      <c r="I42" s="163"/>
      <c r="J42" s="163"/>
      <c r="K42" s="163"/>
      <c r="L42" s="80"/>
      <c r="M42" s="40"/>
      <c r="N42" s="74"/>
      <c r="O42" s="43"/>
      <c r="P42" s="43"/>
      <c r="Q42" s="43"/>
    </row>
    <row r="43" spans="1:17" s="44" customFormat="1" ht="20.100000000000001" customHeight="1" x14ac:dyDescent="0.2">
      <c r="A43" s="190" t="s">
        <v>27</v>
      </c>
      <c r="B43" s="190"/>
      <c r="C43" s="190"/>
      <c r="D43" s="190"/>
      <c r="E43" s="190"/>
      <c r="F43" s="190"/>
      <c r="G43" s="190"/>
      <c r="H43" s="190"/>
      <c r="I43" s="190"/>
      <c r="J43" s="190"/>
      <c r="K43" s="190"/>
      <c r="L43" s="80"/>
      <c r="M43" s="40"/>
      <c r="N43" s="74"/>
      <c r="O43" s="43"/>
      <c r="P43" s="43"/>
      <c r="Q43" s="43"/>
    </row>
    <row r="44" spans="1:17" s="44" customFormat="1" ht="20.100000000000001" customHeight="1" x14ac:dyDescent="0.2">
      <c r="A44" s="190"/>
      <c r="B44" s="190"/>
      <c r="C44" s="190"/>
      <c r="D44" s="190"/>
      <c r="E44" s="190"/>
      <c r="F44" s="190"/>
      <c r="G44" s="190"/>
      <c r="H44" s="190"/>
      <c r="I44" s="190"/>
      <c r="J44" s="190"/>
      <c r="K44" s="190"/>
      <c r="L44" s="14"/>
      <c r="M44" s="40"/>
      <c r="N44" s="74"/>
      <c r="O44" s="43"/>
      <c r="P44" s="43"/>
      <c r="Q44" s="43"/>
    </row>
    <row r="45" spans="1:17" s="44" customFormat="1" ht="20.100000000000001" customHeight="1" x14ac:dyDescent="0.2">
      <c r="A45" s="183" t="s">
        <v>31</v>
      </c>
      <c r="B45" s="167"/>
      <c r="C45" s="167"/>
      <c r="D45" s="167"/>
      <c r="E45" s="167"/>
      <c r="F45" s="167"/>
      <c r="G45" s="167"/>
      <c r="H45" s="167"/>
      <c r="I45" s="167"/>
      <c r="J45" s="167"/>
      <c r="K45" s="167"/>
      <c r="L45" s="81"/>
      <c r="M45" s="47"/>
      <c r="N45" s="47"/>
      <c r="O45" s="43"/>
      <c r="P45" s="43"/>
      <c r="Q45" s="43"/>
    </row>
    <row r="46" spans="1:17" s="51" customFormat="1" ht="20.100000000000001" customHeight="1" x14ac:dyDescent="0.2">
      <c r="A46" s="198" t="s">
        <v>37</v>
      </c>
      <c r="B46" s="199"/>
      <c r="C46" s="199"/>
      <c r="D46" s="199"/>
      <c r="E46" s="199"/>
      <c r="F46" s="199"/>
      <c r="G46" s="199"/>
      <c r="H46" s="199"/>
      <c r="I46" s="199"/>
      <c r="J46" s="199"/>
      <c r="K46" s="199"/>
      <c r="L46" s="59"/>
      <c r="M46" s="50"/>
    </row>
    <row r="47" spans="1:17" s="55" customFormat="1" ht="20.100000000000001" customHeight="1" x14ac:dyDescent="0.2">
      <c r="A47" s="135"/>
      <c r="B47" s="135"/>
      <c r="C47" s="135"/>
      <c r="D47" s="135"/>
      <c r="E47" s="135"/>
      <c r="F47" s="135"/>
      <c r="G47" s="135"/>
      <c r="H47" s="135"/>
      <c r="I47" s="135"/>
      <c r="J47" s="135"/>
      <c r="K47" s="135"/>
      <c r="L47" s="60"/>
      <c r="M47" s="53"/>
      <c r="N47" s="54"/>
      <c r="O47" s="54"/>
      <c r="P47" s="54"/>
      <c r="Q47" s="54"/>
    </row>
    <row r="48" spans="1:17" ht="20.100000000000001" customHeight="1" x14ac:dyDescent="0.2">
      <c r="A48" s="60"/>
      <c r="B48" s="59"/>
      <c r="C48" s="59"/>
      <c r="D48" s="59"/>
      <c r="E48" s="59"/>
      <c r="F48" s="59"/>
      <c r="G48" s="59"/>
      <c r="H48" s="59"/>
      <c r="I48" s="59"/>
      <c r="J48" s="59"/>
      <c r="K48" s="59"/>
      <c r="L48" s="59"/>
      <c r="M48" s="49"/>
      <c r="N48" s="55"/>
    </row>
    <row r="49" spans="1:14" ht="20.100000000000001" customHeight="1" x14ac:dyDescent="0.2">
      <c r="A49" s="59"/>
      <c r="B49" s="59"/>
      <c r="C49" s="59"/>
      <c r="D49" s="59"/>
      <c r="E49" s="59"/>
      <c r="F49" s="59"/>
      <c r="G49" s="59"/>
      <c r="H49" s="59"/>
      <c r="I49" s="59"/>
      <c r="J49" s="59"/>
      <c r="K49" s="59"/>
      <c r="L49" s="59"/>
      <c r="M49" s="49"/>
      <c r="N49" s="55"/>
    </row>
    <row r="50" spans="1:14" ht="20.100000000000001" customHeight="1" x14ac:dyDescent="0.2">
      <c r="A50" s="59"/>
      <c r="B50" s="59"/>
      <c r="C50" s="59"/>
      <c r="D50" s="59"/>
      <c r="E50" s="59"/>
      <c r="F50" s="59"/>
      <c r="G50" s="59"/>
      <c r="H50" s="59"/>
      <c r="I50" s="59"/>
      <c r="J50" s="59"/>
      <c r="K50" s="59"/>
      <c r="L50" s="59"/>
      <c r="M50" s="49"/>
      <c r="N50" s="55"/>
    </row>
    <row r="51" spans="1:14" ht="20.100000000000001" customHeight="1" x14ac:dyDescent="0.2">
      <c r="A51" s="59"/>
      <c r="B51" s="59"/>
      <c r="C51" s="59"/>
      <c r="D51" s="59"/>
      <c r="E51" s="59"/>
      <c r="F51" s="59"/>
      <c r="G51" s="59"/>
      <c r="H51" s="59"/>
      <c r="I51" s="59"/>
      <c r="J51" s="59"/>
      <c r="K51" s="59"/>
      <c r="L51" s="59"/>
      <c r="M51" s="49"/>
      <c r="N51" s="55"/>
    </row>
    <row r="52" spans="1:14" ht="20.100000000000001" customHeight="1" x14ac:dyDescent="0.2">
      <c r="A52" s="59"/>
      <c r="B52" s="59"/>
      <c r="C52" s="59"/>
      <c r="D52" s="59"/>
      <c r="E52" s="59"/>
      <c r="F52" s="59"/>
      <c r="G52" s="59"/>
      <c r="H52" s="59"/>
      <c r="I52" s="59"/>
      <c r="J52" s="59"/>
      <c r="K52" s="59"/>
      <c r="L52" s="59"/>
      <c r="M52" s="49"/>
      <c r="N52" s="55"/>
    </row>
    <row r="53" spans="1:14" ht="20.100000000000001" customHeight="1" x14ac:dyDescent="0.2">
      <c r="A53" s="59"/>
      <c r="B53" s="59"/>
      <c r="C53" s="59"/>
      <c r="D53" s="59"/>
      <c r="E53" s="59"/>
      <c r="F53" s="59"/>
      <c r="G53" s="59"/>
      <c r="H53" s="59"/>
      <c r="I53" s="59"/>
      <c r="J53" s="59"/>
      <c r="K53" s="59"/>
      <c r="L53" s="59"/>
      <c r="M53" s="49"/>
      <c r="N53" s="55"/>
    </row>
    <row r="54" spans="1:14" ht="20.100000000000001" customHeight="1" x14ac:dyDescent="0.2">
      <c r="A54" s="59"/>
      <c r="B54" s="59"/>
      <c r="C54" s="59"/>
      <c r="D54" s="59"/>
      <c r="E54" s="59"/>
      <c r="F54" s="59"/>
      <c r="G54" s="59"/>
      <c r="H54" s="59"/>
      <c r="I54" s="59"/>
      <c r="J54" s="59"/>
      <c r="K54" s="59"/>
      <c r="L54" s="59"/>
      <c r="M54" s="49"/>
      <c r="N54" s="55"/>
    </row>
    <row r="55" spans="1:14" ht="20.100000000000001" customHeight="1" x14ac:dyDescent="0.2">
      <c r="A55" s="60"/>
      <c r="B55" s="60"/>
      <c r="C55" s="60"/>
      <c r="D55" s="60"/>
      <c r="E55" s="60"/>
      <c r="F55" s="60"/>
      <c r="G55" s="60"/>
      <c r="H55" s="60"/>
      <c r="I55" s="60"/>
      <c r="J55" s="60"/>
      <c r="K55" s="60"/>
      <c r="L55" s="60"/>
      <c r="M55" s="56"/>
    </row>
  </sheetData>
  <mergeCells count="18">
    <mergeCell ref="A40:K41"/>
    <mergeCell ref="C1:E1"/>
    <mergeCell ref="A1:B2"/>
    <mergeCell ref="A14:B15"/>
    <mergeCell ref="A16:A23"/>
    <mergeCell ref="A24:B24"/>
    <mergeCell ref="A3:A10"/>
    <mergeCell ref="A11:B11"/>
    <mergeCell ref="A43:K44"/>
    <mergeCell ref="C27:K27"/>
    <mergeCell ref="C14:K14"/>
    <mergeCell ref="A45:K45"/>
    <mergeCell ref="A46:K46"/>
    <mergeCell ref="A42:K42"/>
    <mergeCell ref="A27:B28"/>
    <mergeCell ref="A29:A36"/>
    <mergeCell ref="A37:B37"/>
    <mergeCell ref="A39:K39"/>
  </mergeCells>
  <phoneticPr fontId="6" type="noConversion"/>
  <pageMargins left="0.74803149606299213" right="0.74803149606299213" top="0.98425196850393704" bottom="0.98425196850393704" header="0.51181102362204722" footer="0.51181102362204722"/>
  <pageSetup paperSize="9" scale="61" orientation="portrait" r:id="rId1"/>
  <headerFooter alignWithMargins="0">
    <oddHeader>&amp;C&amp;"Arial,Bold"The Australian Organ Donor  Register
Legally Valid Consent Registrations (Including Intent Registrations of 16 &amp; 17 year olds)
as at 31/03/2016</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Q159"/>
  <sheetViews>
    <sheetView zoomScaleNormal="100" workbookViewId="0">
      <selection sqref="A1:B2"/>
    </sheetView>
  </sheetViews>
  <sheetFormatPr defaultRowHeight="20.100000000000001" customHeight="1" x14ac:dyDescent="0.2"/>
  <cols>
    <col min="1" max="2" width="8.7109375" style="61" customWidth="1"/>
    <col min="3" max="5" width="12.7109375" style="61" customWidth="1"/>
    <col min="6" max="15" width="12.7109375" style="57" customWidth="1"/>
    <col min="16" max="60" width="12.7109375" style="58" customWidth="1"/>
    <col min="61" max="16384" width="9.140625" style="58"/>
  </cols>
  <sheetData>
    <row r="1" spans="1:15" ht="20.100000000000001" customHeight="1" x14ac:dyDescent="0.2">
      <c r="A1" s="177" t="s">
        <v>11</v>
      </c>
      <c r="B1" s="204"/>
      <c r="C1" s="200"/>
      <c r="D1" s="201"/>
      <c r="E1" s="202"/>
      <c r="F1" s="82"/>
      <c r="G1" s="82"/>
      <c r="H1" s="82"/>
      <c r="I1" s="82"/>
      <c r="J1" s="83"/>
      <c r="K1" s="83"/>
    </row>
    <row r="2" spans="1:15" ht="127.5" x14ac:dyDescent="0.2">
      <c r="A2" s="205"/>
      <c r="B2" s="205"/>
      <c r="C2" s="10" t="s">
        <v>26</v>
      </c>
      <c r="D2" s="10" t="s">
        <v>25</v>
      </c>
      <c r="E2" s="18" t="s">
        <v>22</v>
      </c>
      <c r="F2" s="84"/>
      <c r="G2" s="85"/>
      <c r="H2" s="85"/>
      <c r="I2" s="85"/>
      <c r="J2" s="83"/>
      <c r="K2" s="83"/>
    </row>
    <row r="3" spans="1:15" ht="20.100000000000001" customHeight="1" x14ac:dyDescent="0.2">
      <c r="A3" s="165" t="s">
        <v>17</v>
      </c>
      <c r="B3" s="21" t="s">
        <v>3</v>
      </c>
      <c r="C3" s="110">
        <v>440880</v>
      </c>
      <c r="D3" s="111">
        <v>0.2291</v>
      </c>
      <c r="E3" s="23">
        <f>IF(C3=0,0,(C3-'Mar 16'!C3)/'Mar 16'!C3)</f>
        <v>1.4989559568017055E-2</v>
      </c>
      <c r="F3" s="86"/>
      <c r="G3" s="82"/>
      <c r="H3" s="82"/>
      <c r="I3" s="82"/>
      <c r="J3" s="83"/>
      <c r="K3" s="83"/>
    </row>
    <row r="4" spans="1:15" ht="20.100000000000001" customHeight="1" x14ac:dyDescent="0.2">
      <c r="A4" s="165"/>
      <c r="B4" s="21" t="s">
        <v>4</v>
      </c>
      <c r="C4" s="110">
        <v>481839</v>
      </c>
      <c r="D4" s="111">
        <v>0.25030000000000002</v>
      </c>
      <c r="E4" s="23">
        <f>IF(C4=0,0,(C4-'Mar 16'!C4)/'Mar 16'!C4)</f>
        <v>1.0400961250128439E-2</v>
      </c>
      <c r="F4" s="86"/>
      <c r="G4" s="82"/>
      <c r="H4" s="82"/>
      <c r="I4" s="82"/>
      <c r="J4" s="83"/>
      <c r="K4" s="83"/>
    </row>
    <row r="5" spans="1:15" ht="20.100000000000001" customHeight="1" x14ac:dyDescent="0.2">
      <c r="A5" s="165"/>
      <c r="B5" s="21" t="s">
        <v>5</v>
      </c>
      <c r="C5" s="110">
        <v>381774</v>
      </c>
      <c r="D5" s="111">
        <v>0.1983</v>
      </c>
      <c r="E5" s="23">
        <f>IF(C5=0,0,(C5-'Mar 16'!C5)/'Mar 16'!C5)</f>
        <v>1.1565701930796563E-2</v>
      </c>
      <c r="F5" s="86"/>
      <c r="G5" s="82"/>
      <c r="H5" s="82"/>
      <c r="I5" s="82"/>
      <c r="J5" s="83"/>
      <c r="K5" s="83"/>
    </row>
    <row r="6" spans="1:15" ht="20.100000000000001" customHeight="1" x14ac:dyDescent="0.2">
      <c r="A6" s="165"/>
      <c r="B6" s="21" t="s">
        <v>6</v>
      </c>
      <c r="C6" s="110">
        <v>218487</v>
      </c>
      <c r="D6" s="111">
        <v>0.1135</v>
      </c>
      <c r="E6" s="23">
        <f>IF(C6=0,0,(C6-'Mar 16'!C6)/'Mar 16'!C6)</f>
        <v>6.8339754105915095E-3</v>
      </c>
      <c r="F6" s="86"/>
      <c r="G6" s="82"/>
      <c r="H6" s="82"/>
      <c r="I6" s="82"/>
      <c r="J6" s="83"/>
      <c r="K6" s="83"/>
    </row>
    <row r="7" spans="1:15" ht="20.100000000000001" customHeight="1" x14ac:dyDescent="0.2">
      <c r="A7" s="165"/>
      <c r="B7" s="21" t="s">
        <v>7</v>
      </c>
      <c r="C7" s="110">
        <v>287863</v>
      </c>
      <c r="D7" s="111">
        <v>0.14960000000000001</v>
      </c>
      <c r="E7" s="23">
        <f>IF(C7=0,0,(C7-'Mar 16'!C7)/'Mar 16'!C7)</f>
        <v>6.0848169661892482E-3</v>
      </c>
      <c r="F7" s="86"/>
      <c r="G7" s="82"/>
      <c r="H7" s="82"/>
      <c r="I7" s="82"/>
      <c r="J7" s="83"/>
      <c r="K7" s="83"/>
    </row>
    <row r="8" spans="1:15" ht="20.100000000000001" customHeight="1" x14ac:dyDescent="0.2">
      <c r="A8" s="165"/>
      <c r="B8" s="21" t="s">
        <v>8</v>
      </c>
      <c r="C8" s="110">
        <v>57009</v>
      </c>
      <c r="D8" s="111">
        <v>2.9600000000000001E-2</v>
      </c>
      <c r="E8" s="23">
        <f>IF(C8=0,0,(C8-'Mar 16'!C8)/'Mar 16'!C8)</f>
        <v>6.3904531572722299E-3</v>
      </c>
      <c r="F8" s="86"/>
      <c r="G8" s="82"/>
      <c r="H8" s="82"/>
      <c r="I8" s="82"/>
      <c r="J8" s="83"/>
      <c r="K8" s="83"/>
    </row>
    <row r="9" spans="1:15" ht="20.100000000000001" customHeight="1" x14ac:dyDescent="0.2">
      <c r="A9" s="165"/>
      <c r="B9" s="21" t="s">
        <v>9</v>
      </c>
      <c r="C9" s="110">
        <v>13895</v>
      </c>
      <c r="D9" s="111">
        <v>7.1999999999999998E-3</v>
      </c>
      <c r="E9" s="23">
        <f>IF(C9=0,0,(C9-'Mar 16'!C9)/'Mar 16'!C9)</f>
        <v>6.3735786195408123E-3</v>
      </c>
      <c r="F9" s="86"/>
      <c r="G9" s="82"/>
      <c r="H9" s="82"/>
      <c r="I9" s="82"/>
      <c r="J9" s="83"/>
      <c r="K9" s="83"/>
    </row>
    <row r="10" spans="1:15" ht="20.100000000000001" customHeight="1" x14ac:dyDescent="0.2">
      <c r="A10" s="165"/>
      <c r="B10" s="21" t="s">
        <v>10</v>
      </c>
      <c r="C10" s="110">
        <v>43025</v>
      </c>
      <c r="D10" s="111">
        <v>2.24E-2</v>
      </c>
      <c r="E10" s="23">
        <f>IF(C10=0,0,(C10-'Mar 16'!C10)/'Mar 16'!C10)</f>
        <v>9.8105945032506397E-3</v>
      </c>
      <c r="F10" s="86"/>
      <c r="G10" s="82"/>
      <c r="H10" s="82"/>
      <c r="I10" s="82" t="s">
        <v>28</v>
      </c>
      <c r="J10" s="83"/>
      <c r="K10" s="83"/>
    </row>
    <row r="11" spans="1:15" ht="20.100000000000001" customHeight="1" x14ac:dyDescent="0.2">
      <c r="A11" s="164" t="s">
        <v>18</v>
      </c>
      <c r="B11" s="164"/>
      <c r="C11" s="124">
        <f>SUM(C3:C10)</f>
        <v>1924772</v>
      </c>
      <c r="D11" s="125">
        <f>SUM(D3:D10)</f>
        <v>1</v>
      </c>
      <c r="E11" s="27">
        <f>IF(C11=0,0,(C11-'Mar 16'!C11)/'Mar 16'!C11)</f>
        <v>1.0461749098613849E-2</v>
      </c>
      <c r="F11" s="87"/>
      <c r="G11" s="82"/>
      <c r="H11" s="82"/>
      <c r="I11" s="82"/>
      <c r="J11" s="83"/>
      <c r="K11" s="83"/>
    </row>
    <row r="14" spans="1:15" s="37" customFormat="1" ht="20.100000000000001" customHeight="1" x14ac:dyDescent="0.2">
      <c r="A14" s="164" t="s">
        <v>11</v>
      </c>
      <c r="B14" s="164"/>
      <c r="C14" s="175" t="s">
        <v>1</v>
      </c>
      <c r="D14" s="176"/>
      <c r="E14" s="176"/>
      <c r="F14" s="176"/>
      <c r="G14" s="176"/>
      <c r="H14" s="176"/>
      <c r="I14" s="176"/>
      <c r="J14" s="176"/>
      <c r="K14" s="196"/>
      <c r="L14" s="36"/>
      <c r="M14" s="36"/>
      <c r="N14" s="36"/>
      <c r="O14" s="36"/>
    </row>
    <row r="15" spans="1:15" s="37" customFormat="1" ht="39.950000000000003" customHeight="1" x14ac:dyDescent="0.2">
      <c r="A15" s="164"/>
      <c r="B15" s="164"/>
      <c r="C15" s="21" t="s">
        <v>20</v>
      </c>
      <c r="D15" s="21" t="s">
        <v>21</v>
      </c>
      <c r="E15" s="21" t="s">
        <v>12</v>
      </c>
      <c r="F15" s="21" t="s">
        <v>13</v>
      </c>
      <c r="G15" s="21" t="s">
        <v>14</v>
      </c>
      <c r="H15" s="21" t="s">
        <v>15</v>
      </c>
      <c r="I15" s="21" t="s">
        <v>16</v>
      </c>
      <c r="J15" s="21" t="s">
        <v>2</v>
      </c>
      <c r="K15" s="38" t="s">
        <v>23</v>
      </c>
      <c r="L15" s="36"/>
      <c r="M15" s="36"/>
      <c r="N15" s="36"/>
      <c r="O15" s="36"/>
    </row>
    <row r="16" spans="1:15" s="37" customFormat="1" ht="20.100000000000001" customHeight="1" x14ac:dyDescent="0.2">
      <c r="A16" s="165" t="s">
        <v>17</v>
      </c>
      <c r="B16" s="21" t="s">
        <v>3</v>
      </c>
      <c r="C16" s="109">
        <v>458</v>
      </c>
      <c r="D16" s="110">
        <v>10393</v>
      </c>
      <c r="E16" s="110">
        <v>40989</v>
      </c>
      <c r="F16" s="110">
        <v>51740</v>
      </c>
      <c r="G16" s="110">
        <v>48279</v>
      </c>
      <c r="H16" s="110">
        <v>48413</v>
      </c>
      <c r="I16" s="110">
        <v>72596</v>
      </c>
      <c r="J16" s="110">
        <f>SUM(C16:I16)</f>
        <v>272868</v>
      </c>
      <c r="K16" s="126">
        <f>J16/'ABS Estimated Population'!D3</f>
        <v>8.9266512233956069E-2</v>
      </c>
      <c r="L16" s="36"/>
      <c r="M16" s="36"/>
      <c r="N16" s="36"/>
      <c r="O16" s="36"/>
    </row>
    <row r="17" spans="1:15" s="37" customFormat="1" ht="20.100000000000001" customHeight="1" x14ac:dyDescent="0.2">
      <c r="A17" s="165"/>
      <c r="B17" s="21" t="s">
        <v>4</v>
      </c>
      <c r="C17" s="109">
        <v>336</v>
      </c>
      <c r="D17" s="110">
        <v>16760</v>
      </c>
      <c r="E17" s="110">
        <v>66687</v>
      </c>
      <c r="F17" s="110">
        <v>63250</v>
      </c>
      <c r="G17" s="110">
        <v>53206</v>
      </c>
      <c r="H17" s="110">
        <v>46417</v>
      </c>
      <c r="I17" s="110">
        <v>55362</v>
      </c>
      <c r="J17" s="110">
        <f t="shared" ref="J17:J23" si="0">SUM(C17:I17)</f>
        <v>302018</v>
      </c>
      <c r="K17" s="126">
        <f>J17/'ABS Estimated Population'!D4</f>
        <v>0.12598640011980508</v>
      </c>
      <c r="L17" s="36"/>
      <c r="M17" s="36"/>
      <c r="N17" s="36"/>
      <c r="O17" s="36"/>
    </row>
    <row r="18" spans="1:15" s="37" customFormat="1" ht="20.100000000000001" customHeight="1" x14ac:dyDescent="0.2">
      <c r="A18" s="165"/>
      <c r="B18" s="21" t="s">
        <v>5</v>
      </c>
      <c r="C18" s="109">
        <v>432</v>
      </c>
      <c r="D18" s="110">
        <v>10522</v>
      </c>
      <c r="E18" s="110">
        <v>42373</v>
      </c>
      <c r="F18" s="110">
        <v>48372</v>
      </c>
      <c r="G18" s="110">
        <v>45527</v>
      </c>
      <c r="H18" s="110">
        <v>42190</v>
      </c>
      <c r="I18" s="110">
        <v>51462</v>
      </c>
      <c r="J18" s="110">
        <f t="shared" si="0"/>
        <v>240878</v>
      </c>
      <c r="K18" s="126">
        <f>J18/'ABS Estimated Population'!D5</f>
        <v>0.12778572053803286</v>
      </c>
      <c r="L18" s="36"/>
      <c r="M18" s="36"/>
      <c r="N18" s="36"/>
      <c r="O18" s="36"/>
    </row>
    <row r="19" spans="1:15" s="37" customFormat="1" ht="20.100000000000001" customHeight="1" x14ac:dyDescent="0.2">
      <c r="A19" s="165"/>
      <c r="B19" s="21" t="s">
        <v>6</v>
      </c>
      <c r="C19" s="110">
        <v>3211</v>
      </c>
      <c r="D19" s="110">
        <v>13880</v>
      </c>
      <c r="E19" s="110">
        <v>23486</v>
      </c>
      <c r="F19" s="110">
        <v>20040</v>
      </c>
      <c r="G19" s="110">
        <v>20204</v>
      </c>
      <c r="H19" s="110">
        <v>20068</v>
      </c>
      <c r="I19" s="110">
        <v>28705</v>
      </c>
      <c r="J19" s="110">
        <f t="shared" si="0"/>
        <v>129594</v>
      </c>
      <c r="K19" s="126">
        <f>J19/'ABS Estimated Population'!D6</f>
        <v>0.18629436735327562</v>
      </c>
      <c r="L19" s="36"/>
      <c r="M19" s="36"/>
      <c r="N19" s="36"/>
      <c r="O19" s="36"/>
    </row>
    <row r="20" spans="1:15" s="37" customFormat="1" ht="20.100000000000001" customHeight="1" x14ac:dyDescent="0.2">
      <c r="A20" s="165"/>
      <c r="B20" s="21" t="s">
        <v>7</v>
      </c>
      <c r="C20" s="109">
        <v>145</v>
      </c>
      <c r="D20" s="110">
        <v>7993</v>
      </c>
      <c r="E20" s="110">
        <v>37449</v>
      </c>
      <c r="F20" s="110">
        <v>36723</v>
      </c>
      <c r="G20" s="110">
        <v>33415</v>
      </c>
      <c r="H20" s="110">
        <v>29471</v>
      </c>
      <c r="I20" s="110">
        <v>33267</v>
      </c>
      <c r="J20" s="110">
        <f t="shared" si="0"/>
        <v>178463</v>
      </c>
      <c r="K20" s="126">
        <f>J20/'ABS Estimated Population'!D7</f>
        <v>0.17671458588723174</v>
      </c>
      <c r="L20" s="36"/>
      <c r="M20" s="36"/>
      <c r="N20" s="36"/>
      <c r="O20" s="36"/>
    </row>
    <row r="21" spans="1:15" s="37" customFormat="1" ht="20.100000000000001" customHeight="1" x14ac:dyDescent="0.2">
      <c r="A21" s="165"/>
      <c r="B21" s="21" t="s">
        <v>8</v>
      </c>
      <c r="C21" s="109">
        <v>52</v>
      </c>
      <c r="D21" s="110">
        <v>1992</v>
      </c>
      <c r="E21" s="110">
        <v>6209</v>
      </c>
      <c r="F21" s="110">
        <v>6380</v>
      </c>
      <c r="G21" s="110">
        <v>6797</v>
      </c>
      <c r="H21" s="110">
        <v>6956</v>
      </c>
      <c r="I21" s="110">
        <v>7652</v>
      </c>
      <c r="J21" s="110">
        <f t="shared" si="0"/>
        <v>36038</v>
      </c>
      <c r="K21" s="126">
        <f>J21/'ABS Estimated Population'!D8</f>
        <v>0.17218675942206255</v>
      </c>
      <c r="L21" s="36"/>
      <c r="M21" s="36"/>
      <c r="N21" s="36"/>
      <c r="O21" s="36"/>
    </row>
    <row r="22" spans="1:15" s="37" customFormat="1" ht="20.100000000000001" customHeight="1" x14ac:dyDescent="0.2">
      <c r="A22" s="165"/>
      <c r="B22" s="21" t="s">
        <v>9</v>
      </c>
      <c r="C22" s="109">
        <v>10</v>
      </c>
      <c r="D22" s="109">
        <v>413</v>
      </c>
      <c r="E22" s="110">
        <v>2347</v>
      </c>
      <c r="F22" s="110">
        <v>2191</v>
      </c>
      <c r="G22" s="110">
        <v>1801</v>
      </c>
      <c r="H22" s="110">
        <v>1318</v>
      </c>
      <c r="I22" s="109">
        <v>836</v>
      </c>
      <c r="J22" s="110">
        <f t="shared" si="0"/>
        <v>8916</v>
      </c>
      <c r="K22" s="126">
        <f>J22/'ABS Estimated Population'!D9</f>
        <v>0.10248864877291798</v>
      </c>
      <c r="L22" s="36"/>
      <c r="M22" s="36"/>
      <c r="N22" s="36"/>
      <c r="O22" s="36"/>
    </row>
    <row r="23" spans="1:15" s="37" customFormat="1" ht="20.100000000000001" customHeight="1" x14ac:dyDescent="0.2">
      <c r="A23" s="165"/>
      <c r="B23" s="21" t="s">
        <v>10</v>
      </c>
      <c r="C23" s="109">
        <v>26</v>
      </c>
      <c r="D23" s="110">
        <v>1650</v>
      </c>
      <c r="E23" s="110">
        <v>6369</v>
      </c>
      <c r="F23" s="110">
        <v>5784</v>
      </c>
      <c r="G23" s="110">
        <v>4511</v>
      </c>
      <c r="H23" s="110">
        <v>3741</v>
      </c>
      <c r="I23" s="110">
        <v>4318</v>
      </c>
      <c r="J23" s="110">
        <f t="shared" si="0"/>
        <v>26399</v>
      </c>
      <c r="K23" s="126">
        <f>J23/'ABS Estimated Population'!D10</f>
        <v>0.16834915917888413</v>
      </c>
      <c r="L23" s="36"/>
      <c r="M23" s="36"/>
      <c r="N23" s="36"/>
      <c r="O23" s="36"/>
    </row>
    <row r="24" spans="1:15" s="37" customFormat="1" ht="20.100000000000001" customHeight="1" x14ac:dyDescent="0.2">
      <c r="A24" s="164" t="s">
        <v>18</v>
      </c>
      <c r="B24" s="166"/>
      <c r="C24" s="124">
        <f>SUM(C16:C23)</f>
        <v>4670</v>
      </c>
      <c r="D24" s="124">
        <f t="shared" ref="D24:J24" si="1">SUM(D16:D23)</f>
        <v>63603</v>
      </c>
      <c r="E24" s="124">
        <f t="shared" si="1"/>
        <v>225909</v>
      </c>
      <c r="F24" s="124">
        <f t="shared" si="1"/>
        <v>234480</v>
      </c>
      <c r="G24" s="124">
        <f t="shared" si="1"/>
        <v>213740</v>
      </c>
      <c r="H24" s="124">
        <f t="shared" si="1"/>
        <v>198574</v>
      </c>
      <c r="I24" s="124">
        <f t="shared" si="1"/>
        <v>254198</v>
      </c>
      <c r="J24" s="124">
        <f t="shared" si="1"/>
        <v>1195174</v>
      </c>
      <c r="K24" s="127">
        <f>J24/'ABS Estimated Population'!D11</f>
        <v>0.12582741855097818</v>
      </c>
      <c r="L24" s="36"/>
      <c r="M24" s="36"/>
      <c r="N24" s="36"/>
      <c r="O24" s="36"/>
    </row>
    <row r="27" spans="1:15" s="37" customFormat="1" ht="20.100000000000001" customHeight="1" x14ac:dyDescent="0.2">
      <c r="A27" s="164" t="s">
        <v>11</v>
      </c>
      <c r="B27" s="164"/>
      <c r="C27" s="171" t="s">
        <v>0</v>
      </c>
      <c r="D27" s="181"/>
      <c r="E27" s="181"/>
      <c r="F27" s="181"/>
      <c r="G27" s="181"/>
      <c r="H27" s="181"/>
      <c r="I27" s="181"/>
      <c r="J27" s="181"/>
      <c r="K27" s="182"/>
      <c r="L27" s="36"/>
      <c r="M27" s="36"/>
      <c r="N27" s="36"/>
      <c r="O27" s="36"/>
    </row>
    <row r="28" spans="1:15" s="37" customFormat="1" ht="39.950000000000003" customHeight="1" x14ac:dyDescent="0.2">
      <c r="A28" s="164"/>
      <c r="B28" s="164"/>
      <c r="C28" s="21" t="s">
        <v>20</v>
      </c>
      <c r="D28" s="21" t="s">
        <v>21</v>
      </c>
      <c r="E28" s="21" t="s">
        <v>12</v>
      </c>
      <c r="F28" s="21" t="s">
        <v>13</v>
      </c>
      <c r="G28" s="21" t="s">
        <v>14</v>
      </c>
      <c r="H28" s="21" t="s">
        <v>15</v>
      </c>
      <c r="I28" s="21" t="s">
        <v>16</v>
      </c>
      <c r="J28" s="21" t="s">
        <v>2</v>
      </c>
      <c r="K28" s="38" t="s">
        <v>23</v>
      </c>
      <c r="L28" s="36"/>
      <c r="M28" s="36"/>
      <c r="N28" s="36"/>
      <c r="O28" s="36"/>
    </row>
    <row r="29" spans="1:15" s="37" customFormat="1" ht="20.100000000000001" customHeight="1" x14ac:dyDescent="0.2">
      <c r="A29" s="165" t="s">
        <v>17</v>
      </c>
      <c r="B29" s="21" t="s">
        <v>3</v>
      </c>
      <c r="C29" s="109">
        <v>150</v>
      </c>
      <c r="D29" s="110">
        <v>3757</v>
      </c>
      <c r="E29" s="110">
        <v>17763</v>
      </c>
      <c r="F29" s="110">
        <v>25423</v>
      </c>
      <c r="G29" s="110">
        <v>29617</v>
      </c>
      <c r="H29" s="110">
        <v>32494</v>
      </c>
      <c r="I29" s="110">
        <v>58808</v>
      </c>
      <c r="J29" s="110">
        <f>SUM(C29:I29)</f>
        <v>168012</v>
      </c>
      <c r="K29" s="126">
        <f>J29/'ABS Estimated Population'!C3</f>
        <v>5.6867783722894957E-2</v>
      </c>
      <c r="L29" s="36"/>
      <c r="M29" s="36"/>
      <c r="N29" s="36"/>
      <c r="O29" s="36"/>
    </row>
    <row r="30" spans="1:15" s="37" customFormat="1" ht="20.100000000000001" customHeight="1" x14ac:dyDescent="0.2">
      <c r="A30" s="165"/>
      <c r="B30" s="21" t="s">
        <v>4</v>
      </c>
      <c r="C30" s="109">
        <v>86</v>
      </c>
      <c r="D30" s="110">
        <v>5138</v>
      </c>
      <c r="E30" s="110">
        <v>30281</v>
      </c>
      <c r="F30" s="110">
        <v>34647</v>
      </c>
      <c r="G30" s="110">
        <v>33896</v>
      </c>
      <c r="H30" s="110">
        <v>31895</v>
      </c>
      <c r="I30" s="110">
        <v>43878</v>
      </c>
      <c r="J30" s="110">
        <f t="shared" ref="J30:J36" si="2">SUM(C30:I30)</f>
        <v>179821</v>
      </c>
      <c r="K30" s="126">
        <f>J30/'ABS Estimated Population'!C4</f>
        <v>7.8093744978567983E-2</v>
      </c>
      <c r="L30" s="36"/>
      <c r="M30" s="36"/>
      <c r="N30" s="36"/>
      <c r="O30" s="36"/>
    </row>
    <row r="31" spans="1:15" s="37" customFormat="1" ht="20.100000000000001" customHeight="1" x14ac:dyDescent="0.2">
      <c r="A31" s="165"/>
      <c r="B31" s="21" t="s">
        <v>5</v>
      </c>
      <c r="C31" s="109">
        <v>86</v>
      </c>
      <c r="D31" s="110">
        <v>2923</v>
      </c>
      <c r="E31" s="110">
        <v>16701</v>
      </c>
      <c r="F31" s="110">
        <v>23304</v>
      </c>
      <c r="G31" s="110">
        <v>27121</v>
      </c>
      <c r="H31" s="110">
        <v>27904</v>
      </c>
      <c r="I31" s="110">
        <v>42857</v>
      </c>
      <c r="J31" s="110">
        <f t="shared" si="2"/>
        <v>140896</v>
      </c>
      <c r="K31" s="126">
        <f>J31/'ABS Estimated Population'!C5</f>
        <v>7.6595892734436843E-2</v>
      </c>
      <c r="L31" s="36"/>
      <c r="M31" s="36"/>
      <c r="N31" s="36"/>
      <c r="O31" s="36"/>
    </row>
    <row r="32" spans="1:15" s="37" customFormat="1" ht="20.100000000000001" customHeight="1" x14ac:dyDescent="0.2">
      <c r="A32" s="165"/>
      <c r="B32" s="21" t="s">
        <v>6</v>
      </c>
      <c r="C32" s="110">
        <v>3022</v>
      </c>
      <c r="D32" s="110">
        <v>9203</v>
      </c>
      <c r="E32" s="110">
        <v>13650</v>
      </c>
      <c r="F32" s="110">
        <v>11845</v>
      </c>
      <c r="G32" s="110">
        <v>13631</v>
      </c>
      <c r="H32" s="110">
        <v>14067</v>
      </c>
      <c r="I32" s="110">
        <v>23475</v>
      </c>
      <c r="J32" s="110">
        <f t="shared" si="2"/>
        <v>88893</v>
      </c>
      <c r="K32" s="126">
        <f>J32/'ABS Estimated Population'!C6</f>
        <v>0.13228577763822275</v>
      </c>
      <c r="L32" s="36"/>
      <c r="M32" s="36"/>
      <c r="N32" s="36"/>
      <c r="O32" s="36"/>
    </row>
    <row r="33" spans="1:17" s="37" customFormat="1" ht="20.100000000000001" customHeight="1" x14ac:dyDescent="0.2">
      <c r="A33" s="165"/>
      <c r="B33" s="21" t="s">
        <v>7</v>
      </c>
      <c r="C33" s="109">
        <v>30</v>
      </c>
      <c r="D33" s="110">
        <v>2720</v>
      </c>
      <c r="E33" s="110">
        <v>17214</v>
      </c>
      <c r="F33" s="110">
        <v>19816</v>
      </c>
      <c r="G33" s="110">
        <v>21402</v>
      </c>
      <c r="H33" s="110">
        <v>20518</v>
      </c>
      <c r="I33" s="110">
        <v>27700</v>
      </c>
      <c r="J33" s="110">
        <f t="shared" si="2"/>
        <v>109400</v>
      </c>
      <c r="K33" s="126">
        <f>J33/'ABS Estimated Population'!C7</f>
        <v>0.10691204969162617</v>
      </c>
      <c r="L33" s="36"/>
      <c r="M33" s="36"/>
      <c r="N33" s="36"/>
      <c r="O33" s="36"/>
    </row>
    <row r="34" spans="1:17" s="37" customFormat="1" ht="20.100000000000001" customHeight="1" x14ac:dyDescent="0.2">
      <c r="A34" s="165"/>
      <c r="B34" s="21" t="s">
        <v>8</v>
      </c>
      <c r="C34" s="109">
        <v>9</v>
      </c>
      <c r="D34" s="109">
        <v>553</v>
      </c>
      <c r="E34" s="110">
        <v>2676</v>
      </c>
      <c r="F34" s="110">
        <v>3124</v>
      </c>
      <c r="G34" s="110">
        <v>3779</v>
      </c>
      <c r="H34" s="110">
        <v>4492</v>
      </c>
      <c r="I34" s="110">
        <v>6338</v>
      </c>
      <c r="J34" s="110">
        <f t="shared" si="2"/>
        <v>20971</v>
      </c>
      <c r="K34" s="126">
        <f>J34/'ABS Estimated Population'!C8</f>
        <v>0.10276879349211017</v>
      </c>
      <c r="L34" s="36"/>
      <c r="M34" s="36"/>
      <c r="N34" s="36"/>
      <c r="O34" s="36"/>
    </row>
    <row r="35" spans="1:17" s="37" customFormat="1" ht="20.100000000000001" customHeight="1" x14ac:dyDescent="0.2">
      <c r="A35" s="165"/>
      <c r="B35" s="21" t="s">
        <v>9</v>
      </c>
      <c r="C35" s="109">
        <v>1</v>
      </c>
      <c r="D35" s="109">
        <v>111</v>
      </c>
      <c r="E35" s="109">
        <v>841</v>
      </c>
      <c r="F35" s="110">
        <v>1060</v>
      </c>
      <c r="G35" s="110">
        <v>1138</v>
      </c>
      <c r="H35" s="109">
        <v>1029</v>
      </c>
      <c r="I35" s="109">
        <v>799</v>
      </c>
      <c r="J35" s="110">
        <f t="shared" si="2"/>
        <v>4979</v>
      </c>
      <c r="K35" s="126">
        <f>J35/'ABS Estimated Population'!C9</f>
        <v>5.0042212752271449E-2</v>
      </c>
      <c r="L35" s="36"/>
      <c r="M35" s="36"/>
      <c r="N35" s="36"/>
      <c r="O35" s="36"/>
    </row>
    <row r="36" spans="1:17" s="37" customFormat="1" ht="20.100000000000001" customHeight="1" x14ac:dyDescent="0.2">
      <c r="A36" s="165"/>
      <c r="B36" s="21" t="s">
        <v>10</v>
      </c>
      <c r="C36" s="109">
        <v>9</v>
      </c>
      <c r="D36" s="109">
        <v>591</v>
      </c>
      <c r="E36" s="110">
        <v>3295</v>
      </c>
      <c r="F36" s="110">
        <v>3327</v>
      </c>
      <c r="G36" s="110">
        <v>3173</v>
      </c>
      <c r="H36" s="110">
        <v>2769</v>
      </c>
      <c r="I36" s="110">
        <v>3462</v>
      </c>
      <c r="J36" s="110">
        <f t="shared" si="2"/>
        <v>16626</v>
      </c>
      <c r="K36" s="126">
        <f>J36/'ABS Estimated Population'!C10</f>
        <v>0.1091532189235678</v>
      </c>
      <c r="L36" s="36"/>
      <c r="M36" s="36"/>
      <c r="N36" s="36"/>
      <c r="O36" s="36"/>
    </row>
    <row r="37" spans="1:17" s="37" customFormat="1" ht="20.100000000000001" customHeight="1" x14ac:dyDescent="0.2">
      <c r="A37" s="164" t="s">
        <v>18</v>
      </c>
      <c r="B37" s="166"/>
      <c r="C37" s="124">
        <f>SUM(C29:C36)</f>
        <v>3393</v>
      </c>
      <c r="D37" s="124">
        <f t="shared" ref="D37:J37" si="3">SUM(D29:D36)</f>
        <v>24996</v>
      </c>
      <c r="E37" s="124">
        <f t="shared" si="3"/>
        <v>102421</v>
      </c>
      <c r="F37" s="124">
        <f t="shared" si="3"/>
        <v>122546</v>
      </c>
      <c r="G37" s="124">
        <f t="shared" si="3"/>
        <v>133757</v>
      </c>
      <c r="H37" s="124">
        <f t="shared" si="3"/>
        <v>135168</v>
      </c>
      <c r="I37" s="124">
        <f t="shared" si="3"/>
        <v>207317</v>
      </c>
      <c r="J37" s="124">
        <f t="shared" si="3"/>
        <v>729598</v>
      </c>
      <c r="K37" s="133">
        <f>J37/'ABS Estimated Population'!C11</f>
        <v>7.8854437292717419E-2</v>
      </c>
      <c r="L37" s="36"/>
      <c r="M37" s="36"/>
      <c r="N37" s="36"/>
      <c r="O37" s="36"/>
    </row>
    <row r="38" spans="1:17" s="37" customFormat="1" ht="20.100000000000001" customHeight="1" x14ac:dyDescent="0.2">
      <c r="A38" s="39"/>
      <c r="B38" s="39"/>
      <c r="C38" s="39"/>
      <c r="D38" s="39"/>
      <c r="E38" s="39"/>
      <c r="F38" s="35"/>
      <c r="G38" s="35"/>
      <c r="H38" s="35"/>
      <c r="I38" s="35"/>
      <c r="J38" s="35"/>
      <c r="K38" s="35"/>
      <c r="L38" s="35"/>
      <c r="M38" s="35"/>
      <c r="N38" s="35"/>
      <c r="O38" s="35"/>
      <c r="P38" s="88"/>
      <c r="Q38" s="88"/>
    </row>
    <row r="39" spans="1:17" s="44" customFormat="1" ht="20.100000000000001" customHeight="1" x14ac:dyDescent="0.2">
      <c r="A39" s="187" t="s">
        <v>19</v>
      </c>
      <c r="B39" s="184"/>
      <c r="C39" s="184"/>
      <c r="D39" s="184"/>
      <c r="E39" s="184"/>
      <c r="F39" s="184"/>
      <c r="G39" s="184"/>
      <c r="H39" s="184"/>
      <c r="I39" s="184"/>
      <c r="J39" s="184"/>
      <c r="K39" s="184"/>
      <c r="L39" s="42"/>
      <c r="M39" s="42"/>
      <c r="N39" s="42"/>
      <c r="O39" s="42"/>
      <c r="P39" s="45"/>
      <c r="Q39" s="45"/>
    </row>
    <row r="40" spans="1:17" s="44" customFormat="1" ht="20.100000000000001" customHeight="1" x14ac:dyDescent="0.2">
      <c r="A40" s="188" t="s">
        <v>32</v>
      </c>
      <c r="B40" s="189"/>
      <c r="C40" s="189"/>
      <c r="D40" s="189"/>
      <c r="E40" s="189"/>
      <c r="F40" s="189"/>
      <c r="G40" s="189"/>
      <c r="H40" s="189"/>
      <c r="I40" s="189"/>
      <c r="J40" s="189"/>
      <c r="K40" s="189"/>
      <c r="L40" s="42"/>
      <c r="M40" s="42"/>
      <c r="N40" s="42"/>
      <c r="O40" s="42"/>
      <c r="P40" s="45"/>
      <c r="Q40" s="45"/>
    </row>
    <row r="41" spans="1:17" s="44" customFormat="1" ht="20.100000000000001" customHeight="1" x14ac:dyDescent="0.2">
      <c r="A41" s="189"/>
      <c r="B41" s="189"/>
      <c r="C41" s="189"/>
      <c r="D41" s="189"/>
      <c r="E41" s="189"/>
      <c r="F41" s="189"/>
      <c r="G41" s="189"/>
      <c r="H41" s="189"/>
      <c r="I41" s="189"/>
      <c r="J41" s="189"/>
      <c r="K41" s="189"/>
      <c r="L41" s="42"/>
      <c r="M41" s="42"/>
      <c r="N41" s="42"/>
      <c r="O41" s="42"/>
      <c r="P41" s="45"/>
      <c r="Q41" s="45"/>
    </row>
    <row r="42" spans="1:17" s="44" customFormat="1" ht="20.100000000000001" customHeight="1" x14ac:dyDescent="0.2">
      <c r="A42" s="163" t="s">
        <v>29</v>
      </c>
      <c r="B42" s="163"/>
      <c r="C42" s="163"/>
      <c r="D42" s="163"/>
      <c r="E42" s="163"/>
      <c r="F42" s="163"/>
      <c r="G42" s="163"/>
      <c r="H42" s="163"/>
      <c r="I42" s="163"/>
      <c r="J42" s="163"/>
      <c r="K42" s="163"/>
      <c r="L42" s="40"/>
      <c r="M42" s="42"/>
      <c r="N42" s="42"/>
      <c r="O42" s="42"/>
      <c r="P42" s="45"/>
      <c r="Q42" s="45"/>
    </row>
    <row r="43" spans="1:17" s="44" customFormat="1" ht="20.100000000000001" customHeight="1" x14ac:dyDescent="0.2">
      <c r="A43" s="190" t="s">
        <v>27</v>
      </c>
      <c r="B43" s="190"/>
      <c r="C43" s="190"/>
      <c r="D43" s="190"/>
      <c r="E43" s="190"/>
      <c r="F43" s="190"/>
      <c r="G43" s="190"/>
      <c r="H43" s="190"/>
      <c r="I43" s="190"/>
      <c r="J43" s="190"/>
      <c r="K43" s="190"/>
      <c r="L43" s="40"/>
      <c r="M43" s="42"/>
      <c r="N43" s="42"/>
      <c r="O43" s="42"/>
      <c r="P43" s="45"/>
      <c r="Q43" s="45"/>
    </row>
    <row r="44" spans="1:17" s="44" customFormat="1" ht="20.100000000000001" customHeight="1" x14ac:dyDescent="0.2">
      <c r="A44" s="190"/>
      <c r="B44" s="190"/>
      <c r="C44" s="190"/>
      <c r="D44" s="190"/>
      <c r="E44" s="190"/>
      <c r="F44" s="190"/>
      <c r="G44" s="190"/>
      <c r="H44" s="190"/>
      <c r="I44" s="190"/>
      <c r="J44" s="190"/>
      <c r="K44" s="190"/>
      <c r="L44" s="40"/>
      <c r="M44" s="42"/>
      <c r="N44" s="42"/>
      <c r="O44" s="42"/>
      <c r="P44" s="45"/>
      <c r="Q44" s="45"/>
    </row>
    <row r="45" spans="1:17" s="44" customFormat="1" ht="20.100000000000001" customHeight="1" x14ac:dyDescent="0.2">
      <c r="A45" s="183" t="s">
        <v>31</v>
      </c>
      <c r="B45" s="184"/>
      <c r="C45" s="184"/>
      <c r="D45" s="184"/>
      <c r="E45" s="184"/>
      <c r="F45" s="184"/>
      <c r="G45" s="184"/>
      <c r="H45" s="184"/>
      <c r="I45" s="184"/>
      <c r="J45" s="184"/>
      <c r="K45" s="184"/>
      <c r="L45" s="47"/>
      <c r="M45" s="42"/>
      <c r="N45" s="42"/>
      <c r="O45" s="42"/>
      <c r="P45" s="45"/>
      <c r="Q45" s="45"/>
    </row>
    <row r="46" spans="1:17" s="51" customFormat="1" ht="20.100000000000001" customHeight="1" x14ac:dyDescent="0.2">
      <c r="A46" s="185" t="s">
        <v>38</v>
      </c>
      <c r="B46" s="186"/>
      <c r="C46" s="186"/>
      <c r="D46" s="186"/>
      <c r="E46" s="186"/>
      <c r="F46" s="186"/>
      <c r="G46" s="186"/>
      <c r="H46" s="186"/>
      <c r="I46" s="186"/>
      <c r="J46" s="186"/>
      <c r="K46" s="186"/>
      <c r="L46" s="50"/>
      <c r="M46" s="50"/>
      <c r="N46" s="50"/>
      <c r="O46" s="50"/>
      <c r="P46" s="50"/>
      <c r="Q46" s="50"/>
    </row>
    <row r="47" spans="1:17" s="55" customFormat="1" ht="20.100000000000001" customHeight="1" x14ac:dyDescent="0.2">
      <c r="A47" s="135"/>
      <c r="B47" s="135"/>
      <c r="C47" s="135"/>
      <c r="D47" s="135"/>
      <c r="E47" s="135"/>
      <c r="F47" s="136"/>
      <c r="G47" s="136"/>
      <c r="H47" s="136"/>
      <c r="I47" s="136"/>
      <c r="J47" s="136"/>
      <c r="K47" s="136"/>
      <c r="L47" s="53"/>
      <c r="M47" s="53"/>
      <c r="N47" s="53"/>
      <c r="O47" s="53"/>
      <c r="P47" s="49"/>
      <c r="Q47" s="49"/>
    </row>
    <row r="48" spans="1:17" ht="20.100000000000001" customHeight="1" x14ac:dyDescent="0.2">
      <c r="A48" s="60"/>
      <c r="B48" s="59"/>
      <c r="C48" s="59"/>
      <c r="D48" s="59"/>
      <c r="E48" s="59"/>
      <c r="F48" s="49"/>
      <c r="G48" s="49"/>
      <c r="H48" s="49"/>
      <c r="I48" s="49"/>
      <c r="J48" s="49"/>
      <c r="K48" s="49"/>
      <c r="L48" s="49"/>
      <c r="M48" s="56"/>
      <c r="N48" s="56"/>
      <c r="O48" s="56"/>
      <c r="P48" s="89"/>
      <c r="Q48" s="89"/>
    </row>
    <row r="49" spans="1:17" ht="20.100000000000001" customHeight="1" x14ac:dyDescent="0.2">
      <c r="A49" s="59"/>
      <c r="B49" s="59"/>
      <c r="C49" s="59"/>
      <c r="D49" s="59"/>
      <c r="E49" s="59"/>
      <c r="F49" s="49"/>
      <c r="G49" s="49"/>
      <c r="H49" s="49"/>
      <c r="I49" s="49"/>
      <c r="J49" s="49"/>
      <c r="K49" s="49"/>
      <c r="L49" s="49"/>
      <c r="M49" s="56"/>
      <c r="N49" s="56"/>
      <c r="O49" s="56"/>
      <c r="P49" s="89"/>
      <c r="Q49" s="89"/>
    </row>
    <row r="50" spans="1:17" ht="20.100000000000001" customHeight="1" x14ac:dyDescent="0.2">
      <c r="A50" s="59"/>
      <c r="B50" s="59"/>
      <c r="C50" s="59"/>
      <c r="D50" s="59"/>
      <c r="E50" s="59"/>
      <c r="F50" s="49"/>
      <c r="G50" s="49"/>
      <c r="H50" s="49"/>
      <c r="I50" s="49"/>
      <c r="J50" s="49"/>
      <c r="K50" s="49"/>
      <c r="L50" s="49"/>
      <c r="M50" s="56"/>
      <c r="N50" s="56"/>
      <c r="O50" s="56"/>
      <c r="P50" s="89"/>
      <c r="Q50" s="89"/>
    </row>
    <row r="51" spans="1:17" ht="20.100000000000001" customHeight="1" x14ac:dyDescent="0.2">
      <c r="A51" s="59"/>
      <c r="B51" s="59"/>
      <c r="C51" s="59"/>
      <c r="D51" s="59"/>
      <c r="E51" s="59"/>
      <c r="F51" s="49"/>
      <c r="G51" s="49"/>
      <c r="H51" s="49"/>
      <c r="I51" s="49"/>
      <c r="J51" s="49"/>
      <c r="K51" s="49"/>
      <c r="L51" s="49"/>
      <c r="M51" s="56"/>
      <c r="N51" s="56"/>
      <c r="O51" s="56"/>
      <c r="P51" s="89"/>
      <c r="Q51" s="89"/>
    </row>
    <row r="52" spans="1:17" ht="20.100000000000001" customHeight="1" x14ac:dyDescent="0.2">
      <c r="A52" s="59"/>
      <c r="B52" s="59"/>
      <c r="C52" s="59"/>
      <c r="D52" s="59"/>
      <c r="E52" s="59"/>
      <c r="F52" s="49"/>
      <c r="G52" s="49"/>
      <c r="H52" s="49"/>
      <c r="I52" s="49"/>
      <c r="J52" s="49"/>
      <c r="K52" s="49"/>
      <c r="L52" s="49"/>
      <c r="M52" s="56"/>
      <c r="N52" s="56"/>
      <c r="O52" s="56"/>
      <c r="P52" s="89"/>
      <c r="Q52" s="89"/>
    </row>
    <row r="53" spans="1:17" ht="20.100000000000001" customHeight="1" x14ac:dyDescent="0.2">
      <c r="A53" s="59"/>
      <c r="B53" s="59"/>
      <c r="C53" s="59"/>
      <c r="D53" s="59"/>
      <c r="E53" s="59"/>
      <c r="F53" s="49"/>
      <c r="G53" s="49"/>
      <c r="H53" s="49"/>
      <c r="I53" s="49"/>
      <c r="J53" s="49"/>
      <c r="K53" s="49"/>
      <c r="L53" s="49"/>
      <c r="M53" s="56"/>
      <c r="N53" s="56"/>
      <c r="O53" s="56"/>
      <c r="P53" s="89"/>
      <c r="Q53" s="89"/>
    </row>
    <row r="54" spans="1:17" ht="20.100000000000001" customHeight="1" x14ac:dyDescent="0.2">
      <c r="A54" s="59"/>
      <c r="B54" s="59"/>
      <c r="C54" s="59"/>
      <c r="D54" s="59"/>
      <c r="E54" s="59"/>
      <c r="F54" s="49"/>
      <c r="G54" s="49"/>
      <c r="H54" s="49"/>
      <c r="I54" s="49"/>
      <c r="J54" s="49"/>
      <c r="K54" s="49"/>
      <c r="L54" s="49"/>
      <c r="M54" s="56"/>
      <c r="N54" s="56"/>
      <c r="O54" s="56"/>
      <c r="P54" s="89"/>
      <c r="Q54" s="89"/>
    </row>
    <row r="55" spans="1:17" ht="20.100000000000001" customHeight="1" x14ac:dyDescent="0.2">
      <c r="A55" s="60"/>
      <c r="B55" s="60"/>
      <c r="C55" s="60"/>
      <c r="D55" s="60"/>
      <c r="E55" s="60"/>
      <c r="F55" s="56"/>
      <c r="G55" s="56"/>
      <c r="H55" s="56"/>
      <c r="I55" s="56"/>
      <c r="J55" s="56"/>
      <c r="K55" s="56"/>
      <c r="L55" s="56"/>
      <c r="M55" s="56"/>
      <c r="N55" s="56"/>
      <c r="O55" s="56"/>
      <c r="P55" s="89"/>
      <c r="Q55" s="89"/>
    </row>
    <row r="56" spans="1:17" ht="20.100000000000001" customHeight="1" x14ac:dyDescent="0.2">
      <c r="A56" s="60"/>
      <c r="B56" s="60"/>
      <c r="C56" s="60"/>
      <c r="D56" s="60"/>
      <c r="E56" s="60"/>
      <c r="F56" s="56"/>
      <c r="G56" s="56"/>
      <c r="H56" s="56"/>
      <c r="I56" s="56"/>
      <c r="J56" s="56"/>
      <c r="K56" s="56"/>
      <c r="L56" s="56"/>
      <c r="M56" s="56"/>
      <c r="N56" s="56"/>
      <c r="O56" s="56"/>
      <c r="P56" s="89"/>
      <c r="Q56" s="89"/>
    </row>
    <row r="57" spans="1:17" ht="20.100000000000001" customHeight="1" x14ac:dyDescent="0.2">
      <c r="A57" s="60"/>
      <c r="B57" s="60"/>
      <c r="C57" s="60"/>
      <c r="D57" s="60"/>
      <c r="E57" s="60"/>
      <c r="F57" s="56"/>
      <c r="G57" s="56"/>
      <c r="H57" s="56"/>
      <c r="I57" s="56"/>
      <c r="J57" s="56"/>
      <c r="K57" s="56"/>
      <c r="L57" s="56"/>
      <c r="M57" s="56"/>
      <c r="N57" s="56"/>
      <c r="O57" s="56"/>
      <c r="P57" s="89"/>
      <c r="Q57" s="89"/>
    </row>
    <row r="58" spans="1:17" ht="20.100000000000001" customHeight="1" x14ac:dyDescent="0.2">
      <c r="A58" s="60"/>
      <c r="B58" s="60"/>
      <c r="C58" s="60"/>
      <c r="D58" s="60"/>
      <c r="E58" s="60"/>
      <c r="F58" s="56"/>
      <c r="G58" s="56"/>
      <c r="H58" s="56"/>
      <c r="I58" s="56"/>
      <c r="J58" s="56"/>
      <c r="K58" s="56"/>
      <c r="L58" s="56"/>
      <c r="M58" s="56"/>
      <c r="N58" s="56"/>
      <c r="O58" s="56"/>
      <c r="P58" s="89"/>
      <c r="Q58" s="89"/>
    </row>
    <row r="59" spans="1:17" ht="20.100000000000001" customHeight="1" x14ac:dyDescent="0.2">
      <c r="A59" s="60"/>
      <c r="B59" s="60"/>
      <c r="C59" s="60"/>
      <c r="D59" s="60"/>
      <c r="E59" s="60"/>
      <c r="F59" s="56"/>
      <c r="G59" s="56"/>
      <c r="H59" s="56"/>
      <c r="I59" s="56"/>
      <c r="J59" s="56"/>
      <c r="K59" s="56"/>
      <c r="L59" s="56"/>
      <c r="M59" s="56"/>
      <c r="N59" s="56"/>
      <c r="O59" s="56"/>
      <c r="P59" s="89"/>
      <c r="Q59" s="89"/>
    </row>
    <row r="60" spans="1:17" ht="20.100000000000001" customHeight="1" x14ac:dyDescent="0.2">
      <c r="A60" s="60"/>
      <c r="B60" s="60"/>
      <c r="C60" s="60"/>
      <c r="D60" s="60"/>
      <c r="E60" s="60"/>
      <c r="F60" s="56"/>
      <c r="G60" s="56"/>
      <c r="H60" s="56"/>
      <c r="I60" s="56"/>
      <c r="J60" s="56"/>
      <c r="K60" s="56"/>
      <c r="L60" s="56"/>
      <c r="M60" s="56"/>
      <c r="N60" s="56"/>
      <c r="O60" s="56"/>
      <c r="P60" s="89"/>
      <c r="Q60" s="89"/>
    </row>
    <row r="61" spans="1:17" ht="20.100000000000001" customHeight="1" x14ac:dyDescent="0.2">
      <c r="A61" s="60"/>
      <c r="B61" s="60"/>
      <c r="C61" s="60"/>
      <c r="D61" s="60"/>
      <c r="E61" s="60"/>
      <c r="F61" s="56"/>
      <c r="G61" s="56"/>
      <c r="H61" s="56"/>
      <c r="I61" s="56"/>
      <c r="J61" s="56"/>
      <c r="K61" s="56"/>
      <c r="L61" s="56"/>
      <c r="M61" s="56"/>
      <c r="N61" s="56"/>
      <c r="O61" s="56"/>
      <c r="P61" s="89"/>
      <c r="Q61" s="89"/>
    </row>
    <row r="62" spans="1:17" ht="20.100000000000001" customHeight="1" x14ac:dyDescent="0.2">
      <c r="A62" s="60"/>
      <c r="B62" s="60"/>
      <c r="C62" s="60"/>
      <c r="D62" s="60"/>
      <c r="E62" s="60"/>
      <c r="F62" s="56"/>
      <c r="G62" s="56"/>
      <c r="H62" s="56"/>
      <c r="I62" s="56"/>
      <c r="J62" s="56"/>
      <c r="K62" s="56"/>
      <c r="L62" s="56"/>
      <c r="M62" s="56"/>
      <c r="N62" s="56"/>
      <c r="O62" s="56"/>
      <c r="P62" s="89"/>
      <c r="Q62" s="89"/>
    </row>
    <row r="63" spans="1:17" ht="20.100000000000001" customHeight="1" x14ac:dyDescent="0.2">
      <c r="A63" s="60"/>
      <c r="B63" s="60"/>
      <c r="C63" s="60"/>
      <c r="D63" s="60"/>
      <c r="E63" s="60"/>
      <c r="F63" s="56"/>
      <c r="G63" s="56"/>
      <c r="H63" s="56"/>
      <c r="I63" s="56"/>
      <c r="J63" s="56"/>
      <c r="K63" s="56"/>
      <c r="L63" s="56"/>
      <c r="M63" s="56"/>
      <c r="N63" s="56"/>
      <c r="O63" s="56"/>
      <c r="P63" s="89"/>
      <c r="Q63" s="89"/>
    </row>
    <row r="64" spans="1:17" ht="20.100000000000001" customHeight="1" x14ac:dyDescent="0.2">
      <c r="A64" s="60"/>
      <c r="B64" s="60"/>
      <c r="C64" s="60"/>
      <c r="D64" s="60"/>
      <c r="E64" s="60"/>
      <c r="F64" s="56"/>
      <c r="G64" s="56"/>
      <c r="H64" s="56"/>
      <c r="I64" s="56"/>
      <c r="J64" s="56"/>
      <c r="K64" s="56"/>
      <c r="L64" s="56"/>
      <c r="M64" s="56"/>
      <c r="N64" s="56"/>
      <c r="O64" s="56"/>
      <c r="P64" s="89"/>
      <c r="Q64" s="89"/>
    </row>
    <row r="65" spans="1:17" ht="20.100000000000001" customHeight="1" x14ac:dyDescent="0.2">
      <c r="A65" s="60"/>
      <c r="B65" s="60"/>
      <c r="C65" s="60"/>
      <c r="D65" s="60"/>
      <c r="E65" s="60"/>
      <c r="F65" s="56"/>
      <c r="G65" s="56"/>
      <c r="H65" s="56"/>
      <c r="I65" s="56"/>
      <c r="J65" s="56"/>
      <c r="K65" s="56"/>
      <c r="L65" s="56"/>
      <c r="M65" s="56"/>
      <c r="N65" s="56"/>
      <c r="O65" s="56"/>
      <c r="P65" s="89"/>
      <c r="Q65" s="89"/>
    </row>
    <row r="66" spans="1:17" ht="20.100000000000001" customHeight="1" x14ac:dyDescent="0.2">
      <c r="A66" s="60"/>
      <c r="B66" s="60"/>
      <c r="C66" s="60"/>
      <c r="D66" s="60"/>
      <c r="E66" s="60"/>
      <c r="F66" s="56"/>
      <c r="G66" s="56"/>
      <c r="H66" s="56"/>
      <c r="I66" s="56"/>
      <c r="J66" s="56"/>
      <c r="K66" s="56"/>
      <c r="L66" s="56"/>
      <c r="M66" s="56"/>
      <c r="N66" s="56"/>
      <c r="O66" s="56"/>
      <c r="P66" s="89"/>
      <c r="Q66" s="89"/>
    </row>
    <row r="67" spans="1:17" ht="20.100000000000001" customHeight="1" x14ac:dyDescent="0.2">
      <c r="A67" s="60"/>
      <c r="B67" s="60"/>
      <c r="C67" s="60"/>
      <c r="D67" s="60"/>
      <c r="E67" s="60"/>
      <c r="F67" s="56"/>
      <c r="G67" s="56"/>
      <c r="H67" s="56"/>
      <c r="I67" s="56"/>
      <c r="J67" s="56"/>
      <c r="K67" s="56"/>
      <c r="L67" s="56"/>
      <c r="M67" s="56"/>
      <c r="N67" s="56"/>
      <c r="O67" s="56"/>
      <c r="P67" s="89"/>
      <c r="Q67" s="89"/>
    </row>
    <row r="68" spans="1:17" ht="20.100000000000001" customHeight="1" x14ac:dyDescent="0.2">
      <c r="A68" s="60"/>
      <c r="B68" s="60"/>
      <c r="C68" s="60"/>
      <c r="D68" s="60"/>
      <c r="E68" s="60"/>
      <c r="F68" s="56"/>
      <c r="G68" s="56"/>
      <c r="H68" s="56"/>
      <c r="I68" s="56"/>
      <c r="J68" s="56"/>
      <c r="K68" s="56"/>
      <c r="L68" s="56"/>
      <c r="M68" s="56"/>
      <c r="N68" s="56"/>
      <c r="O68" s="56"/>
      <c r="P68" s="89"/>
      <c r="Q68" s="89"/>
    </row>
    <row r="69" spans="1:17" ht="20.100000000000001" customHeight="1" x14ac:dyDescent="0.2">
      <c r="A69" s="60"/>
      <c r="B69" s="60"/>
      <c r="C69" s="60"/>
      <c r="D69" s="60"/>
      <c r="E69" s="60"/>
      <c r="F69" s="56"/>
      <c r="G69" s="56"/>
      <c r="H69" s="56"/>
      <c r="I69" s="56"/>
      <c r="J69" s="56"/>
      <c r="K69" s="56"/>
      <c r="L69" s="56"/>
      <c r="M69" s="56"/>
      <c r="N69" s="56"/>
      <c r="O69" s="56"/>
      <c r="P69" s="89"/>
      <c r="Q69" s="89"/>
    </row>
    <row r="70" spans="1:17" ht="20.100000000000001" customHeight="1" x14ac:dyDescent="0.2">
      <c r="A70" s="60"/>
      <c r="B70" s="60"/>
      <c r="C70" s="60"/>
      <c r="D70" s="60"/>
      <c r="E70" s="60"/>
      <c r="F70" s="56"/>
      <c r="G70" s="56"/>
      <c r="H70" s="56"/>
      <c r="I70" s="56"/>
      <c r="J70" s="56"/>
      <c r="K70" s="56"/>
      <c r="L70" s="56"/>
      <c r="M70" s="56"/>
      <c r="N70" s="56"/>
      <c r="O70" s="56"/>
      <c r="P70" s="89"/>
      <c r="Q70" s="89"/>
    </row>
    <row r="71" spans="1:17" ht="20.100000000000001" customHeight="1" x14ac:dyDescent="0.2">
      <c r="A71" s="60"/>
      <c r="B71" s="60"/>
      <c r="C71" s="60"/>
      <c r="D71" s="60"/>
      <c r="E71" s="60"/>
      <c r="F71" s="56"/>
      <c r="G71" s="56"/>
      <c r="H71" s="56"/>
      <c r="I71" s="56"/>
      <c r="J71" s="56"/>
      <c r="K71" s="56"/>
      <c r="L71" s="56"/>
      <c r="M71" s="56"/>
      <c r="N71" s="56"/>
      <c r="O71" s="56"/>
      <c r="P71" s="89"/>
      <c r="Q71" s="89"/>
    </row>
    <row r="72" spans="1:17" ht="20.100000000000001" customHeight="1" x14ac:dyDescent="0.2">
      <c r="A72" s="60"/>
      <c r="B72" s="60"/>
      <c r="C72" s="60"/>
      <c r="D72" s="60"/>
      <c r="E72" s="60"/>
      <c r="F72" s="56"/>
      <c r="G72" s="56"/>
      <c r="H72" s="56"/>
      <c r="I72" s="56"/>
      <c r="J72" s="56"/>
      <c r="K72" s="56"/>
      <c r="L72" s="56"/>
      <c r="M72" s="56"/>
      <c r="N72" s="56"/>
      <c r="O72" s="56"/>
      <c r="P72" s="89"/>
      <c r="Q72" s="89"/>
    </row>
    <row r="73" spans="1:17" ht="20.100000000000001" customHeight="1" x14ac:dyDescent="0.2">
      <c r="A73" s="60"/>
      <c r="B73" s="60"/>
      <c r="C73" s="60"/>
      <c r="D73" s="60"/>
      <c r="E73" s="60"/>
      <c r="F73" s="56"/>
      <c r="G73" s="56"/>
      <c r="H73" s="56"/>
      <c r="I73" s="56"/>
      <c r="J73" s="56"/>
      <c r="K73" s="56"/>
      <c r="L73" s="56"/>
      <c r="M73" s="56"/>
      <c r="N73" s="56"/>
      <c r="O73" s="56"/>
      <c r="P73" s="89"/>
      <c r="Q73" s="89"/>
    </row>
    <row r="74" spans="1:17" ht="20.100000000000001" customHeight="1" x14ac:dyDescent="0.2">
      <c r="A74" s="60"/>
      <c r="B74" s="60"/>
      <c r="C74" s="60"/>
      <c r="D74" s="60"/>
      <c r="E74" s="60"/>
      <c r="F74" s="56"/>
      <c r="G74" s="56"/>
      <c r="H74" s="56"/>
      <c r="I74" s="56"/>
      <c r="J74" s="56"/>
      <c r="K74" s="56"/>
      <c r="L74" s="56"/>
      <c r="M74" s="56"/>
      <c r="N74" s="56"/>
      <c r="O74" s="56"/>
      <c r="P74" s="89"/>
      <c r="Q74" s="89"/>
    </row>
    <row r="75" spans="1:17" ht="20.100000000000001" customHeight="1" x14ac:dyDescent="0.2">
      <c r="A75" s="60"/>
      <c r="B75" s="60"/>
      <c r="C75" s="60"/>
      <c r="D75" s="60"/>
      <c r="E75" s="60"/>
      <c r="F75" s="56"/>
      <c r="G75" s="56"/>
      <c r="H75" s="56"/>
      <c r="I75" s="56"/>
      <c r="J75" s="56"/>
      <c r="K75" s="56"/>
      <c r="L75" s="56"/>
      <c r="M75" s="56"/>
      <c r="N75" s="56"/>
      <c r="O75" s="56"/>
      <c r="P75" s="89"/>
      <c r="Q75" s="89"/>
    </row>
    <row r="76" spans="1:17" ht="20.100000000000001" customHeight="1" x14ac:dyDescent="0.2">
      <c r="A76" s="60"/>
      <c r="B76" s="60"/>
      <c r="C76" s="60"/>
      <c r="D76" s="60"/>
      <c r="E76" s="60"/>
      <c r="F76" s="56"/>
      <c r="G76" s="56"/>
      <c r="H76" s="56"/>
      <c r="I76" s="56"/>
      <c r="J76" s="56"/>
      <c r="K76" s="56"/>
      <c r="L76" s="56"/>
      <c r="M76" s="56"/>
      <c r="N76" s="56"/>
      <c r="O76" s="56"/>
      <c r="P76" s="89"/>
      <c r="Q76" s="89"/>
    </row>
    <row r="77" spans="1:17" ht="20.100000000000001" customHeight="1" x14ac:dyDescent="0.2">
      <c r="A77" s="60"/>
      <c r="B77" s="60"/>
      <c r="C77" s="60"/>
      <c r="D77" s="60"/>
      <c r="E77" s="60"/>
      <c r="F77" s="56"/>
      <c r="G77" s="56"/>
      <c r="H77" s="56"/>
      <c r="I77" s="56"/>
      <c r="J77" s="56"/>
      <c r="K77" s="56"/>
      <c r="L77" s="56"/>
      <c r="M77" s="56"/>
      <c r="N77" s="56"/>
      <c r="O77" s="56"/>
      <c r="P77" s="89"/>
      <c r="Q77" s="89"/>
    </row>
    <row r="78" spans="1:17" ht="20.100000000000001" customHeight="1" x14ac:dyDescent="0.2">
      <c r="A78" s="60"/>
      <c r="B78" s="60"/>
      <c r="C78" s="60"/>
      <c r="D78" s="60"/>
      <c r="E78" s="60"/>
      <c r="F78" s="56"/>
      <c r="G78" s="56"/>
      <c r="H78" s="56"/>
      <c r="I78" s="56"/>
      <c r="J78" s="56"/>
      <c r="K78" s="56"/>
      <c r="L78" s="56"/>
      <c r="M78" s="56"/>
      <c r="N78" s="56"/>
      <c r="O78" s="56"/>
      <c r="P78" s="89"/>
      <c r="Q78" s="89"/>
    </row>
    <row r="79" spans="1:17" ht="20.100000000000001" customHeight="1" x14ac:dyDescent="0.2">
      <c r="A79" s="60"/>
      <c r="B79" s="60"/>
      <c r="C79" s="60"/>
      <c r="D79" s="60"/>
      <c r="E79" s="60"/>
      <c r="F79" s="56"/>
      <c r="G79" s="56"/>
      <c r="H79" s="56"/>
      <c r="I79" s="56"/>
      <c r="J79" s="56"/>
      <c r="K79" s="56"/>
      <c r="L79" s="56"/>
      <c r="M79" s="56"/>
      <c r="N79" s="56"/>
      <c r="O79" s="56"/>
      <c r="P79" s="89"/>
      <c r="Q79" s="89"/>
    </row>
    <row r="80" spans="1:17" ht="20.100000000000001" customHeight="1" x14ac:dyDescent="0.2">
      <c r="A80" s="60"/>
      <c r="B80" s="60"/>
      <c r="C80" s="60"/>
      <c r="D80" s="60"/>
      <c r="E80" s="60"/>
      <c r="F80" s="56"/>
      <c r="G80" s="56"/>
      <c r="H80" s="56"/>
      <c r="I80" s="56"/>
      <c r="J80" s="56"/>
      <c r="K80" s="56"/>
      <c r="L80" s="56"/>
      <c r="M80" s="56"/>
      <c r="N80" s="56"/>
      <c r="O80" s="56"/>
      <c r="P80" s="89"/>
      <c r="Q80" s="89"/>
    </row>
    <row r="81" spans="1:17" ht="20.100000000000001" customHeight="1" x14ac:dyDescent="0.2">
      <c r="A81" s="60"/>
      <c r="B81" s="60"/>
      <c r="C81" s="60"/>
      <c r="D81" s="60"/>
      <c r="E81" s="60"/>
      <c r="F81" s="56"/>
      <c r="G81" s="56"/>
      <c r="H81" s="56"/>
      <c r="I81" s="56"/>
      <c r="J81" s="56"/>
      <c r="K81" s="56"/>
      <c r="L81" s="56"/>
      <c r="M81" s="56"/>
      <c r="N81" s="56"/>
      <c r="O81" s="56"/>
      <c r="P81" s="89"/>
      <c r="Q81" s="89"/>
    </row>
    <row r="82" spans="1:17" ht="20.100000000000001" customHeight="1" x14ac:dyDescent="0.2">
      <c r="A82" s="60"/>
      <c r="B82" s="60"/>
      <c r="C82" s="60"/>
      <c r="D82" s="60"/>
      <c r="E82" s="60"/>
      <c r="F82" s="56"/>
      <c r="G82" s="56"/>
      <c r="H82" s="56"/>
      <c r="I82" s="56"/>
      <c r="J82" s="56"/>
      <c r="K82" s="56"/>
      <c r="L82" s="56"/>
      <c r="M82" s="56"/>
      <c r="N82" s="56"/>
      <c r="O82" s="56"/>
      <c r="P82" s="89"/>
      <c r="Q82" s="89"/>
    </row>
    <row r="83" spans="1:17" ht="20.100000000000001" customHeight="1" x14ac:dyDescent="0.2">
      <c r="A83" s="60"/>
      <c r="B83" s="60"/>
      <c r="C83" s="60"/>
      <c r="D83" s="60"/>
      <c r="E83" s="60"/>
      <c r="F83" s="56"/>
      <c r="G83" s="56"/>
      <c r="H83" s="56"/>
      <c r="I83" s="56"/>
      <c r="J83" s="56"/>
      <c r="K83" s="56"/>
      <c r="L83" s="56"/>
      <c r="M83" s="56"/>
      <c r="N83" s="56"/>
      <c r="O83" s="56"/>
      <c r="P83" s="89"/>
      <c r="Q83" s="89"/>
    </row>
    <row r="84" spans="1:17" ht="20.100000000000001" customHeight="1" x14ac:dyDescent="0.2">
      <c r="A84" s="60"/>
      <c r="B84" s="60"/>
      <c r="C84" s="60"/>
      <c r="D84" s="60"/>
      <c r="E84" s="60"/>
      <c r="F84" s="56"/>
      <c r="G84" s="56"/>
      <c r="H84" s="56"/>
      <c r="I84" s="56"/>
      <c r="J84" s="56"/>
      <c r="K84" s="56"/>
      <c r="L84" s="56"/>
      <c r="M84" s="56"/>
      <c r="N84" s="56"/>
      <c r="O84" s="56"/>
      <c r="P84" s="89"/>
      <c r="Q84" s="89"/>
    </row>
    <row r="85" spans="1:17" ht="20.100000000000001" customHeight="1" x14ac:dyDescent="0.2">
      <c r="A85" s="60"/>
      <c r="B85" s="60"/>
      <c r="C85" s="60"/>
      <c r="D85" s="60"/>
      <c r="E85" s="60"/>
      <c r="F85" s="56"/>
      <c r="G85" s="56"/>
      <c r="H85" s="56"/>
      <c r="I85" s="56"/>
      <c r="J85" s="56"/>
      <c r="K85" s="56"/>
      <c r="L85" s="56"/>
      <c r="M85" s="56"/>
      <c r="N85" s="56"/>
      <c r="O85" s="56"/>
      <c r="P85" s="89"/>
      <c r="Q85" s="89"/>
    </row>
    <row r="86" spans="1:17" ht="20.100000000000001" customHeight="1" x14ac:dyDescent="0.2">
      <c r="A86" s="60"/>
      <c r="B86" s="60"/>
      <c r="C86" s="60"/>
      <c r="D86" s="60"/>
      <c r="E86" s="60"/>
      <c r="F86" s="56"/>
      <c r="G86" s="56"/>
      <c r="H86" s="56"/>
      <c r="I86" s="56"/>
      <c r="J86" s="56"/>
      <c r="K86" s="56"/>
      <c r="L86" s="56"/>
      <c r="M86" s="56"/>
      <c r="N86" s="56"/>
      <c r="O86" s="56"/>
      <c r="P86" s="89"/>
      <c r="Q86" s="89"/>
    </row>
    <row r="87" spans="1:17" ht="20.100000000000001" customHeight="1" x14ac:dyDescent="0.2">
      <c r="A87" s="60"/>
      <c r="B87" s="60"/>
      <c r="C87" s="60"/>
      <c r="D87" s="60"/>
      <c r="E87" s="60"/>
      <c r="F87" s="56"/>
      <c r="G87" s="56"/>
      <c r="H87" s="56"/>
      <c r="I87" s="56"/>
      <c r="J87" s="56"/>
      <c r="K87" s="56"/>
      <c r="L87" s="56"/>
      <c r="M87" s="56"/>
      <c r="N87" s="56"/>
      <c r="O87" s="56"/>
      <c r="P87" s="89"/>
      <c r="Q87" s="89"/>
    </row>
    <row r="88" spans="1:17" ht="20.100000000000001" customHeight="1" x14ac:dyDescent="0.2">
      <c r="A88" s="60"/>
      <c r="B88" s="60"/>
      <c r="C88" s="60"/>
      <c r="D88" s="60"/>
      <c r="E88" s="60"/>
      <c r="F88" s="56"/>
      <c r="G88" s="56"/>
      <c r="H88" s="56"/>
      <c r="I88" s="56"/>
      <c r="J88" s="56"/>
      <c r="K88" s="56"/>
      <c r="L88" s="56"/>
      <c r="M88" s="56"/>
      <c r="N88" s="56"/>
      <c r="O88" s="56"/>
      <c r="P88" s="89"/>
      <c r="Q88" s="89"/>
    </row>
    <row r="89" spans="1:17" ht="20.100000000000001" customHeight="1" x14ac:dyDescent="0.2">
      <c r="A89" s="60"/>
      <c r="B89" s="60"/>
      <c r="C89" s="60"/>
      <c r="D89" s="60"/>
      <c r="E89" s="60"/>
      <c r="F89" s="56"/>
      <c r="G89" s="56"/>
      <c r="H89" s="56"/>
      <c r="I89" s="56"/>
      <c r="J89" s="56"/>
      <c r="K89" s="56"/>
      <c r="L89" s="56"/>
      <c r="M89" s="56"/>
      <c r="N89" s="56"/>
      <c r="O89" s="56"/>
      <c r="P89" s="89"/>
      <c r="Q89" s="89"/>
    </row>
    <row r="90" spans="1:17" ht="20.100000000000001" customHeight="1" x14ac:dyDescent="0.2">
      <c r="A90" s="60"/>
      <c r="B90" s="60"/>
      <c r="C90" s="60"/>
      <c r="D90" s="60"/>
      <c r="E90" s="60"/>
      <c r="F90" s="56"/>
      <c r="G90" s="56"/>
      <c r="H90" s="56"/>
      <c r="I90" s="56"/>
      <c r="J90" s="56"/>
      <c r="K90" s="56"/>
      <c r="L90" s="56"/>
      <c r="M90" s="56"/>
      <c r="N90" s="56"/>
      <c r="O90" s="56"/>
      <c r="P90" s="89"/>
      <c r="Q90" s="89"/>
    </row>
    <row r="91" spans="1:17" ht="20.100000000000001" customHeight="1" x14ac:dyDescent="0.2">
      <c r="A91" s="60"/>
      <c r="B91" s="60"/>
      <c r="C91" s="60"/>
      <c r="D91" s="60"/>
      <c r="E91" s="60"/>
      <c r="F91" s="56"/>
      <c r="G91" s="56"/>
      <c r="H91" s="56"/>
      <c r="I91" s="56"/>
      <c r="J91" s="56"/>
      <c r="K91" s="56"/>
      <c r="L91" s="56"/>
      <c r="M91" s="56"/>
      <c r="N91" s="56"/>
      <c r="O91" s="56"/>
      <c r="P91" s="89"/>
      <c r="Q91" s="89"/>
    </row>
    <row r="92" spans="1:17" ht="20.100000000000001" customHeight="1" x14ac:dyDescent="0.2">
      <c r="A92" s="60"/>
      <c r="B92" s="60"/>
      <c r="C92" s="60"/>
      <c r="D92" s="60"/>
      <c r="E92" s="60"/>
      <c r="F92" s="56"/>
      <c r="G92" s="56"/>
      <c r="H92" s="56"/>
      <c r="I92" s="56"/>
      <c r="J92" s="56"/>
      <c r="K92" s="56"/>
      <c r="L92" s="56"/>
      <c r="M92" s="56"/>
      <c r="N92" s="56"/>
      <c r="O92" s="56"/>
      <c r="P92" s="89"/>
      <c r="Q92" s="89"/>
    </row>
    <row r="93" spans="1:17" ht="20.100000000000001" customHeight="1" x14ac:dyDescent="0.2">
      <c r="A93" s="60"/>
      <c r="B93" s="60"/>
      <c r="C93" s="60"/>
      <c r="D93" s="60"/>
      <c r="E93" s="60"/>
      <c r="F93" s="56"/>
      <c r="G93" s="56"/>
      <c r="H93" s="56"/>
      <c r="I93" s="56"/>
      <c r="J93" s="56"/>
      <c r="K93" s="56"/>
      <c r="L93" s="56"/>
      <c r="M93" s="56"/>
      <c r="N93" s="56"/>
      <c r="O93" s="56"/>
      <c r="P93" s="89"/>
      <c r="Q93" s="89"/>
    </row>
    <row r="94" spans="1:17" ht="20.100000000000001" customHeight="1" x14ac:dyDescent="0.2">
      <c r="A94" s="60"/>
      <c r="B94" s="60"/>
      <c r="C94" s="60"/>
      <c r="D94" s="60"/>
      <c r="E94" s="60"/>
      <c r="F94" s="56"/>
      <c r="G94" s="56"/>
      <c r="H94" s="56"/>
      <c r="I94" s="56"/>
      <c r="J94" s="56"/>
      <c r="K94" s="56"/>
      <c r="L94" s="56"/>
      <c r="M94" s="56"/>
      <c r="N94" s="56"/>
      <c r="O94" s="56"/>
      <c r="P94" s="89"/>
      <c r="Q94" s="89"/>
    </row>
    <row r="95" spans="1:17" ht="20.100000000000001" customHeight="1" x14ac:dyDescent="0.2">
      <c r="A95" s="60"/>
      <c r="B95" s="60"/>
      <c r="C95" s="60"/>
      <c r="D95" s="60"/>
      <c r="E95" s="60"/>
      <c r="F95" s="56"/>
      <c r="G95" s="56"/>
      <c r="H95" s="56"/>
      <c r="I95" s="56"/>
      <c r="J95" s="56"/>
      <c r="K95" s="56"/>
      <c r="L95" s="56"/>
      <c r="M95" s="56"/>
      <c r="N95" s="56"/>
      <c r="O95" s="56"/>
      <c r="P95" s="89"/>
      <c r="Q95" s="89"/>
    </row>
    <row r="96" spans="1:17" ht="20.100000000000001" customHeight="1" x14ac:dyDescent="0.2">
      <c r="A96" s="60"/>
      <c r="B96" s="60"/>
      <c r="C96" s="60"/>
      <c r="D96" s="60"/>
      <c r="E96" s="60"/>
      <c r="F96" s="56"/>
      <c r="G96" s="56"/>
      <c r="H96" s="56"/>
      <c r="I96" s="56"/>
      <c r="J96" s="56"/>
      <c r="K96" s="56"/>
      <c r="L96" s="56"/>
      <c r="M96" s="56"/>
      <c r="N96" s="56"/>
      <c r="O96" s="56"/>
      <c r="P96" s="89"/>
      <c r="Q96" s="89"/>
    </row>
    <row r="97" spans="1:17" ht="20.100000000000001" customHeight="1" x14ac:dyDescent="0.2">
      <c r="A97" s="60"/>
      <c r="B97" s="60"/>
      <c r="C97" s="60"/>
      <c r="D97" s="60"/>
      <c r="E97" s="60"/>
      <c r="F97" s="56"/>
      <c r="G97" s="56"/>
      <c r="H97" s="56"/>
      <c r="I97" s="56"/>
      <c r="J97" s="56"/>
      <c r="K97" s="56"/>
      <c r="L97" s="56"/>
      <c r="M97" s="56"/>
      <c r="N97" s="56"/>
      <c r="O97" s="56"/>
      <c r="P97" s="89"/>
      <c r="Q97" s="89"/>
    </row>
    <row r="98" spans="1:17" ht="20.100000000000001" customHeight="1" x14ac:dyDescent="0.2">
      <c r="A98" s="60"/>
      <c r="B98" s="60"/>
      <c r="C98" s="60"/>
      <c r="D98" s="60"/>
      <c r="E98" s="60"/>
      <c r="F98" s="56"/>
      <c r="G98" s="56"/>
      <c r="H98" s="56"/>
      <c r="I98" s="56"/>
      <c r="J98" s="56"/>
      <c r="K98" s="56"/>
      <c r="L98" s="56"/>
      <c r="M98" s="56"/>
      <c r="N98" s="56"/>
      <c r="O98" s="56"/>
      <c r="P98" s="89"/>
      <c r="Q98" s="89"/>
    </row>
    <row r="99" spans="1:17" ht="20.100000000000001" customHeight="1" x14ac:dyDescent="0.2">
      <c r="A99" s="60"/>
      <c r="B99" s="60"/>
      <c r="C99" s="60"/>
      <c r="D99" s="60"/>
      <c r="E99" s="60"/>
      <c r="F99" s="56"/>
      <c r="G99" s="56"/>
      <c r="H99" s="56"/>
      <c r="I99" s="56"/>
      <c r="J99" s="56"/>
      <c r="K99" s="56"/>
      <c r="L99" s="56"/>
      <c r="M99" s="56"/>
      <c r="N99" s="56"/>
      <c r="O99" s="56"/>
      <c r="P99" s="89"/>
      <c r="Q99" s="89"/>
    </row>
    <row r="100" spans="1:17" ht="20.100000000000001" customHeight="1" x14ac:dyDescent="0.2">
      <c r="A100" s="60"/>
      <c r="B100" s="60"/>
      <c r="C100" s="60"/>
      <c r="D100" s="60"/>
      <c r="E100" s="60"/>
      <c r="F100" s="56"/>
      <c r="G100" s="56"/>
      <c r="H100" s="56"/>
      <c r="I100" s="56"/>
      <c r="J100" s="56"/>
      <c r="K100" s="56"/>
      <c r="L100" s="56"/>
      <c r="M100" s="56"/>
      <c r="N100" s="56"/>
      <c r="O100" s="56"/>
      <c r="P100" s="89"/>
      <c r="Q100" s="89"/>
    </row>
    <row r="101" spans="1:17" ht="20.100000000000001" customHeight="1" x14ac:dyDescent="0.2">
      <c r="A101" s="60"/>
      <c r="B101" s="60"/>
      <c r="C101" s="60"/>
      <c r="D101" s="60"/>
      <c r="E101" s="60"/>
      <c r="F101" s="56"/>
      <c r="G101" s="56"/>
      <c r="H101" s="56"/>
      <c r="I101" s="56"/>
      <c r="J101" s="56"/>
      <c r="K101" s="56"/>
      <c r="L101" s="56"/>
      <c r="M101" s="56"/>
      <c r="N101" s="56"/>
      <c r="O101" s="56"/>
      <c r="P101" s="89"/>
      <c r="Q101" s="89"/>
    </row>
    <row r="102" spans="1:17" ht="20.100000000000001" customHeight="1" x14ac:dyDescent="0.2">
      <c r="A102" s="60"/>
      <c r="B102" s="60"/>
      <c r="C102" s="60"/>
      <c r="D102" s="60"/>
      <c r="E102" s="60"/>
      <c r="F102" s="56"/>
      <c r="G102" s="56"/>
      <c r="H102" s="56"/>
      <c r="I102" s="56"/>
      <c r="J102" s="56"/>
      <c r="K102" s="56"/>
      <c r="L102" s="56"/>
      <c r="M102" s="56"/>
      <c r="N102" s="56"/>
      <c r="O102" s="56"/>
      <c r="P102" s="89"/>
      <c r="Q102" s="89"/>
    </row>
    <row r="103" spans="1:17" ht="20.100000000000001" customHeight="1" x14ac:dyDescent="0.2">
      <c r="A103" s="60"/>
      <c r="B103" s="60"/>
      <c r="C103" s="60"/>
      <c r="D103" s="60"/>
      <c r="E103" s="60"/>
      <c r="F103" s="56"/>
      <c r="G103" s="56"/>
      <c r="H103" s="56"/>
      <c r="I103" s="56"/>
      <c r="J103" s="56"/>
      <c r="K103" s="56"/>
      <c r="L103" s="56"/>
      <c r="M103" s="56"/>
      <c r="N103" s="56"/>
      <c r="O103" s="56"/>
      <c r="P103" s="89"/>
      <c r="Q103" s="89"/>
    </row>
    <row r="104" spans="1:17" ht="20.100000000000001" customHeight="1" x14ac:dyDescent="0.2">
      <c r="A104" s="60"/>
      <c r="B104" s="60"/>
      <c r="C104" s="60"/>
      <c r="D104" s="60"/>
      <c r="E104" s="60"/>
      <c r="F104" s="56"/>
      <c r="G104" s="56"/>
      <c r="H104" s="56"/>
      <c r="I104" s="56"/>
      <c r="J104" s="56"/>
      <c r="K104" s="56"/>
      <c r="L104" s="56"/>
      <c r="M104" s="56"/>
      <c r="N104" s="56"/>
      <c r="O104" s="56"/>
      <c r="P104" s="89"/>
      <c r="Q104" s="89"/>
    </row>
    <row r="105" spans="1:17" ht="20.100000000000001" customHeight="1" x14ac:dyDescent="0.2">
      <c r="A105" s="60"/>
      <c r="B105" s="60"/>
      <c r="C105" s="60"/>
      <c r="D105" s="60"/>
      <c r="E105" s="60"/>
      <c r="F105" s="56"/>
      <c r="G105" s="56"/>
      <c r="H105" s="56"/>
      <c r="I105" s="56"/>
      <c r="J105" s="56"/>
      <c r="K105" s="56"/>
      <c r="L105" s="56"/>
      <c r="M105" s="56"/>
      <c r="N105" s="56"/>
      <c r="O105" s="56"/>
      <c r="P105" s="89"/>
      <c r="Q105" s="89"/>
    </row>
    <row r="106" spans="1:17" ht="20.100000000000001" customHeight="1" x14ac:dyDescent="0.2">
      <c r="A106" s="60"/>
      <c r="B106" s="60"/>
      <c r="C106" s="60"/>
      <c r="D106" s="60"/>
      <c r="E106" s="60"/>
      <c r="F106" s="56"/>
      <c r="G106" s="56"/>
      <c r="H106" s="56"/>
      <c r="I106" s="56"/>
      <c r="J106" s="56"/>
      <c r="K106" s="56"/>
      <c r="L106" s="56"/>
      <c r="M106" s="56"/>
      <c r="N106" s="56"/>
      <c r="O106" s="56"/>
      <c r="P106" s="89"/>
      <c r="Q106" s="89"/>
    </row>
    <row r="107" spans="1:17" ht="20.100000000000001" customHeight="1" x14ac:dyDescent="0.2">
      <c r="A107" s="60"/>
      <c r="B107" s="60"/>
      <c r="C107" s="60"/>
      <c r="D107" s="60"/>
      <c r="E107" s="60"/>
      <c r="F107" s="56"/>
      <c r="G107" s="56"/>
      <c r="H107" s="56"/>
      <c r="I107" s="56"/>
      <c r="J107" s="56"/>
      <c r="K107" s="56"/>
      <c r="L107" s="56"/>
      <c r="M107" s="56"/>
      <c r="N107" s="56"/>
      <c r="O107" s="56"/>
      <c r="P107" s="89"/>
      <c r="Q107" s="89"/>
    </row>
    <row r="108" spans="1:17" ht="20.100000000000001" customHeight="1" x14ac:dyDescent="0.2">
      <c r="A108" s="60"/>
      <c r="B108" s="60"/>
      <c r="C108" s="60"/>
      <c r="D108" s="60"/>
      <c r="E108" s="60"/>
      <c r="F108" s="56"/>
      <c r="G108" s="56"/>
      <c r="H108" s="56"/>
      <c r="I108" s="56"/>
      <c r="J108" s="56"/>
      <c r="K108" s="56"/>
      <c r="L108" s="56"/>
      <c r="M108" s="56"/>
      <c r="N108" s="56"/>
      <c r="O108" s="56"/>
      <c r="P108" s="89"/>
      <c r="Q108" s="89"/>
    </row>
    <row r="109" spans="1:17" ht="20.100000000000001" customHeight="1" x14ac:dyDescent="0.2">
      <c r="A109" s="60"/>
      <c r="B109" s="60"/>
      <c r="C109" s="60"/>
      <c r="D109" s="60"/>
      <c r="E109" s="60"/>
      <c r="F109" s="56"/>
      <c r="G109" s="56"/>
      <c r="H109" s="56"/>
      <c r="I109" s="56"/>
      <c r="J109" s="56"/>
      <c r="K109" s="56"/>
      <c r="L109" s="56"/>
      <c r="M109" s="56"/>
      <c r="N109" s="56"/>
      <c r="O109" s="56"/>
      <c r="P109" s="89"/>
      <c r="Q109" s="89"/>
    </row>
    <row r="110" spans="1:17" ht="20.100000000000001" customHeight="1" x14ac:dyDescent="0.2">
      <c r="A110" s="60"/>
      <c r="B110" s="60"/>
      <c r="C110" s="60"/>
      <c r="D110" s="60"/>
      <c r="E110" s="60"/>
      <c r="F110" s="56"/>
      <c r="G110" s="56"/>
      <c r="H110" s="56"/>
      <c r="I110" s="56"/>
      <c r="J110" s="56"/>
      <c r="K110" s="56"/>
      <c r="L110" s="56"/>
      <c r="M110" s="56"/>
      <c r="N110" s="56"/>
      <c r="O110" s="56"/>
      <c r="P110" s="89"/>
      <c r="Q110" s="89"/>
    </row>
    <row r="111" spans="1:17" ht="20.100000000000001" customHeight="1" x14ac:dyDescent="0.2">
      <c r="A111" s="60"/>
      <c r="B111" s="60"/>
      <c r="C111" s="60"/>
      <c r="D111" s="60"/>
      <c r="E111" s="60"/>
      <c r="F111" s="56"/>
      <c r="G111" s="56"/>
      <c r="H111" s="56"/>
      <c r="I111" s="56"/>
      <c r="J111" s="56"/>
      <c r="K111" s="56"/>
      <c r="L111" s="56"/>
      <c r="M111" s="56"/>
      <c r="N111" s="56"/>
      <c r="O111" s="56"/>
      <c r="P111" s="89"/>
      <c r="Q111" s="89"/>
    </row>
    <row r="112" spans="1:17" ht="20.100000000000001" customHeight="1" x14ac:dyDescent="0.2">
      <c r="A112" s="60"/>
      <c r="B112" s="60"/>
      <c r="C112" s="60"/>
      <c r="D112" s="60"/>
      <c r="E112" s="60"/>
      <c r="F112" s="56"/>
      <c r="G112" s="56"/>
      <c r="H112" s="56"/>
      <c r="I112" s="56"/>
      <c r="J112" s="56"/>
      <c r="K112" s="56"/>
      <c r="L112" s="56"/>
      <c r="M112" s="56"/>
      <c r="N112" s="56"/>
      <c r="O112" s="56"/>
      <c r="P112" s="89"/>
      <c r="Q112" s="89"/>
    </row>
    <row r="113" spans="1:17" ht="20.100000000000001" customHeight="1" x14ac:dyDescent="0.2">
      <c r="A113" s="60"/>
      <c r="B113" s="60"/>
      <c r="C113" s="60"/>
      <c r="D113" s="60"/>
      <c r="E113" s="60"/>
      <c r="F113" s="56"/>
      <c r="G113" s="56"/>
      <c r="H113" s="56"/>
      <c r="I113" s="56"/>
      <c r="J113" s="56"/>
      <c r="K113" s="56"/>
      <c r="L113" s="56"/>
      <c r="M113" s="56"/>
      <c r="N113" s="56"/>
      <c r="O113" s="56"/>
      <c r="P113" s="89"/>
      <c r="Q113" s="89"/>
    </row>
    <row r="114" spans="1:17" ht="20.100000000000001" customHeight="1" x14ac:dyDescent="0.2">
      <c r="A114" s="60"/>
      <c r="B114" s="60"/>
      <c r="C114" s="60"/>
      <c r="D114" s="60"/>
      <c r="E114" s="60"/>
      <c r="F114" s="56"/>
      <c r="G114" s="56"/>
      <c r="H114" s="56"/>
      <c r="I114" s="56"/>
      <c r="J114" s="56"/>
      <c r="K114" s="56"/>
      <c r="L114" s="56"/>
      <c r="M114" s="56"/>
      <c r="N114" s="56"/>
      <c r="O114" s="56"/>
      <c r="P114" s="89"/>
      <c r="Q114" s="89"/>
    </row>
    <row r="115" spans="1:17" ht="20.100000000000001" customHeight="1" x14ac:dyDescent="0.2">
      <c r="A115" s="60"/>
      <c r="B115" s="60"/>
      <c r="C115" s="60"/>
      <c r="D115" s="60"/>
      <c r="E115" s="60"/>
      <c r="F115" s="56"/>
      <c r="G115" s="56"/>
      <c r="H115" s="56"/>
      <c r="I115" s="56"/>
      <c r="J115" s="56"/>
      <c r="K115" s="56"/>
      <c r="L115" s="56"/>
      <c r="M115" s="56"/>
      <c r="N115" s="56"/>
      <c r="O115" s="56"/>
      <c r="P115" s="89"/>
      <c r="Q115" s="89"/>
    </row>
    <row r="116" spans="1:17" ht="20.100000000000001" customHeight="1" x14ac:dyDescent="0.2">
      <c r="A116" s="60"/>
      <c r="B116" s="60"/>
      <c r="C116" s="60"/>
      <c r="D116" s="60"/>
      <c r="E116" s="60"/>
      <c r="F116" s="56"/>
      <c r="G116" s="56"/>
      <c r="H116" s="56"/>
      <c r="I116" s="56"/>
      <c r="J116" s="56"/>
      <c r="K116" s="56"/>
      <c r="L116" s="56"/>
      <c r="M116" s="56"/>
      <c r="N116" s="56"/>
      <c r="O116" s="56"/>
      <c r="P116" s="89"/>
      <c r="Q116" s="89"/>
    </row>
    <row r="117" spans="1:17" ht="20.100000000000001" customHeight="1" x14ac:dyDescent="0.2">
      <c r="A117" s="60"/>
      <c r="B117" s="60"/>
      <c r="C117" s="60"/>
      <c r="D117" s="60"/>
      <c r="E117" s="60"/>
      <c r="F117" s="56"/>
      <c r="G117" s="56"/>
      <c r="H117" s="56"/>
      <c r="I117" s="56"/>
      <c r="J117" s="56"/>
      <c r="K117" s="56"/>
      <c r="L117" s="56"/>
      <c r="M117" s="56"/>
      <c r="N117" s="56"/>
      <c r="O117" s="56"/>
      <c r="P117" s="89"/>
      <c r="Q117" s="89"/>
    </row>
    <row r="118" spans="1:17" ht="20.100000000000001" customHeight="1" x14ac:dyDescent="0.2">
      <c r="A118" s="60"/>
      <c r="B118" s="60"/>
      <c r="C118" s="60"/>
      <c r="D118" s="60"/>
      <c r="E118" s="60"/>
      <c r="F118" s="56"/>
      <c r="G118" s="56"/>
      <c r="H118" s="56"/>
      <c r="I118" s="56"/>
      <c r="J118" s="56"/>
      <c r="K118" s="56"/>
      <c r="L118" s="56"/>
      <c r="M118" s="56"/>
      <c r="N118" s="56"/>
      <c r="O118" s="56"/>
      <c r="P118" s="89"/>
      <c r="Q118" s="89"/>
    </row>
    <row r="119" spans="1:17" ht="20.100000000000001" customHeight="1" x14ac:dyDescent="0.2">
      <c r="A119" s="60"/>
      <c r="B119" s="60"/>
      <c r="C119" s="60"/>
      <c r="D119" s="60"/>
      <c r="E119" s="60"/>
      <c r="F119" s="56"/>
      <c r="G119" s="56"/>
      <c r="H119" s="56"/>
      <c r="I119" s="56"/>
      <c r="J119" s="56"/>
      <c r="K119" s="56"/>
      <c r="L119" s="56"/>
      <c r="M119" s="56"/>
      <c r="N119" s="56"/>
      <c r="O119" s="56"/>
      <c r="P119" s="89"/>
      <c r="Q119" s="89"/>
    </row>
    <row r="120" spans="1:17" ht="20.100000000000001" customHeight="1" x14ac:dyDescent="0.2">
      <c r="A120" s="60"/>
      <c r="B120" s="60"/>
      <c r="C120" s="60"/>
      <c r="D120" s="60"/>
      <c r="E120" s="60"/>
      <c r="F120" s="56"/>
      <c r="G120" s="56"/>
      <c r="H120" s="56"/>
      <c r="I120" s="56"/>
      <c r="J120" s="56"/>
      <c r="K120" s="56"/>
      <c r="L120" s="56"/>
      <c r="M120" s="56"/>
      <c r="N120" s="56"/>
      <c r="O120" s="56"/>
      <c r="P120" s="89"/>
      <c r="Q120" s="89"/>
    </row>
    <row r="121" spans="1:17" ht="20.100000000000001" customHeight="1" x14ac:dyDescent="0.2">
      <c r="A121" s="60"/>
      <c r="B121" s="60"/>
      <c r="C121" s="60"/>
      <c r="D121" s="60"/>
      <c r="E121" s="60"/>
      <c r="F121" s="56"/>
      <c r="G121" s="56"/>
      <c r="H121" s="56"/>
      <c r="I121" s="56"/>
      <c r="J121" s="56"/>
      <c r="K121" s="56"/>
      <c r="L121" s="56"/>
      <c r="M121" s="56"/>
      <c r="N121" s="56"/>
      <c r="O121" s="56"/>
      <c r="P121" s="89"/>
      <c r="Q121" s="89"/>
    </row>
    <row r="122" spans="1:17" ht="20.100000000000001" customHeight="1" x14ac:dyDescent="0.2">
      <c r="A122" s="60"/>
      <c r="B122" s="60"/>
      <c r="C122" s="60"/>
      <c r="D122" s="60"/>
      <c r="E122" s="60"/>
      <c r="F122" s="56"/>
      <c r="G122" s="56"/>
      <c r="H122" s="56"/>
      <c r="I122" s="56"/>
      <c r="J122" s="56"/>
      <c r="K122" s="56"/>
      <c r="L122" s="56"/>
      <c r="M122" s="56"/>
      <c r="N122" s="56"/>
      <c r="O122" s="56"/>
      <c r="P122" s="89"/>
      <c r="Q122" s="89"/>
    </row>
    <row r="123" spans="1:17" ht="20.100000000000001" customHeight="1" x14ac:dyDescent="0.2">
      <c r="A123" s="60"/>
      <c r="B123" s="60"/>
      <c r="C123" s="60"/>
      <c r="D123" s="60"/>
      <c r="E123" s="60"/>
      <c r="F123" s="56"/>
      <c r="G123" s="56"/>
      <c r="H123" s="56"/>
      <c r="I123" s="56"/>
      <c r="J123" s="56"/>
      <c r="K123" s="56"/>
      <c r="L123" s="56"/>
      <c r="M123" s="56"/>
      <c r="N123" s="56"/>
      <c r="O123" s="56"/>
      <c r="P123" s="89"/>
      <c r="Q123" s="89"/>
    </row>
    <row r="124" spans="1:17" ht="20.100000000000001" customHeight="1" x14ac:dyDescent="0.2">
      <c r="A124" s="60"/>
      <c r="B124" s="60"/>
      <c r="C124" s="60"/>
      <c r="D124" s="60"/>
      <c r="E124" s="60"/>
      <c r="F124" s="56"/>
      <c r="G124" s="56"/>
      <c r="H124" s="56"/>
      <c r="I124" s="56"/>
      <c r="J124" s="56"/>
      <c r="K124" s="56"/>
      <c r="L124" s="56"/>
      <c r="M124" s="56"/>
      <c r="N124" s="56"/>
      <c r="O124" s="56"/>
      <c r="P124" s="89"/>
      <c r="Q124" s="89"/>
    </row>
    <row r="125" spans="1:17" ht="20.100000000000001" customHeight="1" x14ac:dyDescent="0.2">
      <c r="A125" s="60"/>
      <c r="B125" s="60"/>
      <c r="C125" s="60"/>
      <c r="D125" s="60"/>
      <c r="E125" s="60"/>
      <c r="F125" s="56"/>
      <c r="G125" s="56"/>
      <c r="H125" s="56"/>
      <c r="I125" s="56"/>
      <c r="J125" s="56"/>
      <c r="K125" s="56"/>
      <c r="L125" s="56"/>
      <c r="M125" s="56"/>
      <c r="N125" s="56"/>
      <c r="O125" s="56"/>
      <c r="P125" s="89"/>
      <c r="Q125" s="89"/>
    </row>
    <row r="126" spans="1:17" ht="20.100000000000001" customHeight="1" x14ac:dyDescent="0.2">
      <c r="A126" s="60"/>
      <c r="B126" s="60"/>
      <c r="C126" s="60"/>
      <c r="D126" s="60"/>
      <c r="E126" s="60"/>
      <c r="F126" s="56"/>
      <c r="G126" s="56"/>
      <c r="H126" s="56"/>
      <c r="I126" s="56"/>
      <c r="J126" s="56"/>
      <c r="K126" s="56"/>
      <c r="L126" s="56"/>
      <c r="M126" s="56"/>
      <c r="N126" s="56"/>
      <c r="O126" s="56"/>
      <c r="P126" s="89"/>
      <c r="Q126" s="89"/>
    </row>
    <row r="127" spans="1:17" ht="20.100000000000001" customHeight="1" x14ac:dyDescent="0.2">
      <c r="A127" s="60"/>
      <c r="B127" s="60"/>
      <c r="C127" s="60"/>
      <c r="D127" s="60"/>
      <c r="E127" s="60"/>
      <c r="F127" s="56"/>
      <c r="G127" s="56"/>
      <c r="H127" s="56"/>
      <c r="I127" s="56"/>
      <c r="J127" s="56"/>
      <c r="K127" s="56"/>
      <c r="L127" s="56"/>
      <c r="M127" s="56"/>
      <c r="N127" s="56"/>
      <c r="O127" s="56"/>
      <c r="P127" s="89"/>
      <c r="Q127" s="89"/>
    </row>
    <row r="128" spans="1:17" ht="20.100000000000001" customHeight="1" x14ac:dyDescent="0.2">
      <c r="A128" s="60"/>
      <c r="B128" s="60"/>
      <c r="C128" s="60"/>
      <c r="D128" s="60"/>
      <c r="E128" s="60"/>
      <c r="F128" s="56"/>
      <c r="G128" s="56"/>
      <c r="H128" s="56"/>
      <c r="I128" s="56"/>
      <c r="J128" s="56"/>
      <c r="K128" s="56"/>
      <c r="L128" s="56"/>
      <c r="M128" s="56"/>
      <c r="N128" s="56"/>
      <c r="O128" s="56"/>
      <c r="P128" s="89"/>
      <c r="Q128" s="89"/>
    </row>
    <row r="129" spans="1:17" ht="20.100000000000001" customHeight="1" x14ac:dyDescent="0.2">
      <c r="A129" s="60"/>
      <c r="B129" s="60"/>
      <c r="C129" s="60"/>
      <c r="D129" s="60"/>
      <c r="E129" s="60"/>
      <c r="F129" s="56"/>
      <c r="G129" s="56"/>
      <c r="H129" s="56"/>
      <c r="I129" s="56"/>
      <c r="J129" s="56"/>
      <c r="K129" s="56"/>
      <c r="L129" s="56"/>
      <c r="M129" s="56"/>
      <c r="N129" s="56"/>
      <c r="O129" s="56"/>
      <c r="P129" s="89"/>
      <c r="Q129" s="89"/>
    </row>
    <row r="130" spans="1:17" ht="20.100000000000001" customHeight="1" x14ac:dyDescent="0.2">
      <c r="A130" s="60"/>
      <c r="B130" s="60"/>
      <c r="C130" s="60"/>
      <c r="D130" s="60"/>
      <c r="E130" s="60"/>
      <c r="F130" s="56"/>
      <c r="G130" s="56"/>
      <c r="H130" s="56"/>
      <c r="I130" s="56"/>
      <c r="J130" s="56"/>
      <c r="K130" s="56"/>
      <c r="L130" s="56"/>
      <c r="M130" s="56"/>
      <c r="N130" s="56"/>
      <c r="O130" s="56"/>
      <c r="P130" s="89"/>
      <c r="Q130" s="89"/>
    </row>
    <row r="131" spans="1:17" ht="20.100000000000001" customHeight="1" x14ac:dyDescent="0.2">
      <c r="A131" s="60"/>
      <c r="B131" s="60"/>
      <c r="C131" s="60"/>
      <c r="D131" s="60"/>
      <c r="E131" s="60"/>
      <c r="F131" s="56"/>
      <c r="G131" s="56"/>
      <c r="H131" s="56"/>
      <c r="I131" s="56"/>
      <c r="J131" s="56"/>
      <c r="K131" s="56"/>
      <c r="L131" s="56"/>
      <c r="M131" s="56"/>
      <c r="N131" s="56"/>
      <c r="O131" s="56"/>
      <c r="P131" s="89"/>
      <c r="Q131" s="89"/>
    </row>
    <row r="132" spans="1:17" ht="20.100000000000001" customHeight="1" x14ac:dyDescent="0.2">
      <c r="A132" s="60"/>
      <c r="B132" s="60"/>
      <c r="C132" s="60"/>
      <c r="D132" s="60"/>
      <c r="E132" s="60"/>
      <c r="F132" s="56"/>
      <c r="G132" s="56"/>
      <c r="H132" s="56"/>
      <c r="I132" s="56"/>
      <c r="J132" s="56"/>
      <c r="K132" s="56"/>
      <c r="L132" s="56"/>
      <c r="M132" s="56"/>
      <c r="N132" s="56"/>
      <c r="O132" s="56"/>
      <c r="P132" s="89"/>
      <c r="Q132" s="89"/>
    </row>
    <row r="133" spans="1:17" ht="20.100000000000001" customHeight="1" x14ac:dyDescent="0.2">
      <c r="A133" s="60"/>
      <c r="B133" s="60"/>
      <c r="C133" s="60"/>
      <c r="D133" s="60"/>
      <c r="E133" s="60"/>
      <c r="F133" s="56"/>
      <c r="G133" s="56"/>
      <c r="H133" s="56"/>
      <c r="I133" s="56"/>
      <c r="J133" s="56"/>
      <c r="K133" s="56"/>
      <c r="L133" s="56"/>
      <c r="M133" s="56"/>
      <c r="N133" s="56"/>
      <c r="O133" s="56"/>
      <c r="P133" s="89"/>
      <c r="Q133" s="89"/>
    </row>
    <row r="134" spans="1:17" ht="20.100000000000001" customHeight="1" x14ac:dyDescent="0.2">
      <c r="A134" s="60"/>
      <c r="B134" s="60"/>
      <c r="C134" s="60"/>
      <c r="D134" s="60"/>
      <c r="E134" s="60"/>
      <c r="F134" s="56"/>
      <c r="G134" s="56"/>
      <c r="H134" s="56"/>
      <c r="I134" s="56"/>
      <c r="J134" s="56"/>
      <c r="K134" s="56"/>
      <c r="L134" s="56"/>
      <c r="M134" s="56"/>
      <c r="N134" s="56"/>
      <c r="O134" s="56"/>
      <c r="P134" s="89"/>
      <c r="Q134" s="89"/>
    </row>
    <row r="135" spans="1:17" ht="20.100000000000001" customHeight="1" x14ac:dyDescent="0.2">
      <c r="A135" s="60"/>
      <c r="B135" s="60"/>
      <c r="C135" s="60"/>
      <c r="D135" s="60"/>
      <c r="E135" s="60"/>
      <c r="F135" s="56"/>
      <c r="G135" s="56"/>
      <c r="H135" s="56"/>
      <c r="I135" s="56"/>
      <c r="J135" s="56"/>
      <c r="K135" s="56"/>
      <c r="L135" s="56"/>
      <c r="M135" s="56"/>
      <c r="N135" s="56"/>
      <c r="O135" s="56"/>
      <c r="P135" s="89"/>
      <c r="Q135" s="89"/>
    </row>
    <row r="136" spans="1:17" ht="20.100000000000001" customHeight="1" x14ac:dyDescent="0.2">
      <c r="A136" s="60"/>
      <c r="B136" s="60"/>
      <c r="C136" s="60"/>
      <c r="D136" s="60"/>
      <c r="E136" s="60"/>
      <c r="F136" s="56"/>
      <c r="G136" s="56"/>
      <c r="H136" s="56"/>
      <c r="I136" s="56"/>
      <c r="J136" s="56"/>
      <c r="K136" s="56"/>
      <c r="L136" s="56"/>
      <c r="M136" s="56"/>
      <c r="N136" s="56"/>
      <c r="O136" s="56"/>
      <c r="P136" s="89"/>
      <c r="Q136" s="89"/>
    </row>
    <row r="137" spans="1:17" ht="20.100000000000001" customHeight="1" x14ac:dyDescent="0.2">
      <c r="A137" s="60"/>
      <c r="B137" s="60"/>
      <c r="C137" s="60"/>
      <c r="D137" s="60"/>
      <c r="E137" s="60"/>
      <c r="F137" s="56"/>
      <c r="G137" s="56"/>
      <c r="H137" s="56"/>
      <c r="I137" s="56"/>
      <c r="J137" s="56"/>
      <c r="K137" s="56"/>
      <c r="L137" s="56"/>
      <c r="M137" s="56"/>
      <c r="N137" s="56"/>
      <c r="O137" s="56"/>
      <c r="P137" s="89"/>
      <c r="Q137" s="89"/>
    </row>
    <row r="138" spans="1:17" ht="20.100000000000001" customHeight="1" x14ac:dyDescent="0.2">
      <c r="A138" s="60"/>
      <c r="B138" s="60"/>
      <c r="C138" s="60"/>
      <c r="D138" s="60"/>
      <c r="E138" s="60"/>
      <c r="F138" s="56"/>
      <c r="G138" s="56"/>
      <c r="H138" s="56"/>
      <c r="I138" s="56"/>
      <c r="J138" s="56"/>
      <c r="K138" s="56"/>
      <c r="L138" s="56"/>
      <c r="M138" s="56"/>
      <c r="N138" s="56"/>
      <c r="O138" s="56"/>
      <c r="P138" s="89"/>
      <c r="Q138" s="89"/>
    </row>
    <row r="139" spans="1:17" ht="20.100000000000001" customHeight="1" x14ac:dyDescent="0.2">
      <c r="A139" s="60"/>
      <c r="B139" s="60"/>
      <c r="C139" s="60"/>
      <c r="D139" s="60"/>
      <c r="E139" s="60"/>
      <c r="F139" s="56"/>
      <c r="G139" s="56"/>
      <c r="H139" s="56"/>
      <c r="I139" s="56"/>
      <c r="J139" s="56"/>
      <c r="K139" s="56"/>
      <c r="L139" s="56"/>
      <c r="M139" s="56"/>
      <c r="N139" s="56"/>
      <c r="O139" s="56"/>
      <c r="P139" s="89"/>
      <c r="Q139" s="89"/>
    </row>
    <row r="140" spans="1:17" ht="20.100000000000001" customHeight="1" x14ac:dyDescent="0.2">
      <c r="A140" s="60"/>
      <c r="B140" s="60"/>
      <c r="C140" s="60"/>
      <c r="D140" s="60"/>
      <c r="E140" s="60"/>
      <c r="F140" s="56"/>
      <c r="G140" s="56"/>
      <c r="H140" s="56"/>
      <c r="I140" s="56"/>
      <c r="J140" s="56"/>
      <c r="K140" s="56"/>
      <c r="L140" s="56"/>
      <c r="M140" s="56"/>
      <c r="N140" s="56"/>
      <c r="O140" s="56"/>
      <c r="P140" s="89"/>
      <c r="Q140" s="89"/>
    </row>
    <row r="141" spans="1:17" ht="20.100000000000001" customHeight="1" x14ac:dyDescent="0.2">
      <c r="A141" s="60"/>
      <c r="B141" s="60"/>
      <c r="C141" s="60"/>
      <c r="D141" s="60"/>
      <c r="E141" s="60"/>
      <c r="F141" s="56"/>
      <c r="G141" s="56"/>
      <c r="H141" s="56"/>
      <c r="I141" s="56"/>
      <c r="J141" s="56"/>
      <c r="K141" s="56"/>
      <c r="L141" s="56"/>
      <c r="M141" s="56"/>
      <c r="N141" s="56"/>
      <c r="O141" s="56"/>
      <c r="P141" s="89"/>
      <c r="Q141" s="89"/>
    </row>
    <row r="142" spans="1:17" ht="20.100000000000001" customHeight="1" x14ac:dyDescent="0.2">
      <c r="A142" s="60"/>
      <c r="B142" s="60"/>
      <c r="C142" s="60"/>
      <c r="D142" s="60"/>
      <c r="E142" s="60"/>
      <c r="F142" s="56"/>
      <c r="G142" s="56"/>
      <c r="H142" s="56"/>
      <c r="I142" s="56"/>
      <c r="J142" s="56"/>
      <c r="K142" s="56"/>
      <c r="L142" s="56"/>
      <c r="M142" s="56"/>
      <c r="N142" s="56"/>
      <c r="O142" s="56"/>
      <c r="P142" s="89"/>
      <c r="Q142" s="89"/>
    </row>
    <row r="143" spans="1:17" ht="20.100000000000001" customHeight="1" x14ac:dyDescent="0.2">
      <c r="A143" s="60"/>
      <c r="B143" s="60"/>
      <c r="C143" s="60"/>
      <c r="D143" s="60"/>
      <c r="E143" s="60"/>
      <c r="F143" s="56"/>
      <c r="G143" s="56"/>
      <c r="H143" s="56"/>
      <c r="I143" s="56"/>
      <c r="J143" s="56"/>
      <c r="K143" s="56"/>
      <c r="L143" s="56"/>
      <c r="M143" s="56"/>
      <c r="N143" s="56"/>
      <c r="O143" s="56"/>
      <c r="P143" s="89"/>
      <c r="Q143" s="89"/>
    </row>
    <row r="144" spans="1:17" ht="20.100000000000001" customHeight="1" x14ac:dyDescent="0.2">
      <c r="A144" s="60"/>
      <c r="B144" s="60"/>
      <c r="C144" s="60"/>
      <c r="D144" s="60"/>
      <c r="E144" s="60"/>
      <c r="F144" s="56"/>
      <c r="G144" s="56"/>
      <c r="H144" s="56"/>
      <c r="I144" s="56"/>
      <c r="J144" s="56"/>
      <c r="K144" s="56"/>
      <c r="L144" s="56"/>
      <c r="M144" s="56"/>
      <c r="N144" s="56"/>
      <c r="O144" s="56"/>
      <c r="P144" s="89"/>
      <c r="Q144" s="89"/>
    </row>
    <row r="145" spans="1:17" ht="20.100000000000001" customHeight="1" x14ac:dyDescent="0.2">
      <c r="A145" s="60"/>
      <c r="B145" s="60"/>
      <c r="C145" s="60"/>
      <c r="D145" s="60"/>
      <c r="E145" s="60"/>
      <c r="F145" s="56"/>
      <c r="G145" s="56"/>
      <c r="H145" s="56"/>
      <c r="I145" s="56"/>
      <c r="J145" s="56"/>
      <c r="K145" s="56"/>
      <c r="L145" s="56"/>
      <c r="M145" s="56"/>
      <c r="N145" s="56"/>
      <c r="O145" s="56"/>
      <c r="P145" s="89"/>
      <c r="Q145" s="89"/>
    </row>
    <row r="146" spans="1:17" ht="20.100000000000001" customHeight="1" x14ac:dyDescent="0.2">
      <c r="A146" s="60"/>
      <c r="B146" s="60"/>
      <c r="C146" s="60"/>
      <c r="D146" s="60"/>
      <c r="E146" s="60"/>
      <c r="F146" s="56"/>
      <c r="G146" s="56"/>
      <c r="H146" s="56"/>
      <c r="I146" s="56"/>
      <c r="J146" s="56"/>
      <c r="K146" s="56"/>
      <c r="L146" s="56"/>
      <c r="M146" s="56"/>
      <c r="N146" s="56"/>
      <c r="O146" s="56"/>
      <c r="P146" s="89"/>
      <c r="Q146" s="89"/>
    </row>
    <row r="147" spans="1:17" ht="20.100000000000001" customHeight="1" x14ac:dyDescent="0.2">
      <c r="A147" s="60"/>
      <c r="B147" s="60"/>
      <c r="C147" s="60"/>
      <c r="D147" s="60"/>
      <c r="E147" s="60"/>
      <c r="F147" s="56"/>
      <c r="G147" s="56"/>
      <c r="H147" s="56"/>
      <c r="I147" s="56"/>
      <c r="J147" s="56"/>
      <c r="K147" s="56"/>
      <c r="L147" s="56"/>
      <c r="M147" s="56"/>
      <c r="N147" s="56"/>
      <c r="O147" s="56"/>
      <c r="P147" s="89"/>
      <c r="Q147" s="89"/>
    </row>
    <row r="148" spans="1:17" ht="20.100000000000001" customHeight="1" x14ac:dyDescent="0.2">
      <c r="A148" s="60"/>
      <c r="B148" s="60"/>
      <c r="C148" s="60"/>
      <c r="D148" s="60"/>
      <c r="E148" s="60"/>
      <c r="F148" s="56"/>
      <c r="G148" s="56"/>
      <c r="H148" s="56"/>
      <c r="I148" s="56"/>
      <c r="J148" s="56"/>
      <c r="K148" s="56"/>
      <c r="L148" s="56"/>
      <c r="M148" s="56"/>
      <c r="N148" s="56"/>
      <c r="O148" s="56"/>
      <c r="P148" s="89"/>
      <c r="Q148" s="89"/>
    </row>
    <row r="149" spans="1:17" ht="20.100000000000001" customHeight="1" x14ac:dyDescent="0.2">
      <c r="A149" s="60"/>
      <c r="B149" s="60"/>
      <c r="C149" s="60"/>
      <c r="D149" s="60"/>
      <c r="E149" s="60"/>
      <c r="F149" s="56"/>
      <c r="G149" s="56"/>
      <c r="H149" s="56"/>
      <c r="I149" s="56"/>
      <c r="J149" s="56"/>
      <c r="K149" s="56"/>
      <c r="L149" s="56"/>
      <c r="M149" s="56"/>
      <c r="N149" s="56"/>
      <c r="O149" s="56"/>
      <c r="P149" s="89"/>
      <c r="Q149" s="89"/>
    </row>
    <row r="150" spans="1:17" ht="20.100000000000001" customHeight="1" x14ac:dyDescent="0.2">
      <c r="A150" s="60"/>
      <c r="B150" s="60"/>
      <c r="C150" s="60"/>
      <c r="D150" s="60"/>
      <c r="E150" s="60"/>
      <c r="F150" s="56"/>
      <c r="G150" s="56"/>
      <c r="H150" s="56"/>
      <c r="I150" s="56"/>
      <c r="J150" s="56"/>
      <c r="K150" s="56"/>
      <c r="L150" s="56"/>
      <c r="M150" s="56"/>
      <c r="N150" s="56"/>
      <c r="O150" s="56"/>
      <c r="P150" s="89"/>
      <c r="Q150" s="89"/>
    </row>
    <row r="151" spans="1:17" ht="20.100000000000001" customHeight="1" x14ac:dyDescent="0.2">
      <c r="A151" s="60"/>
      <c r="B151" s="60"/>
      <c r="C151" s="60"/>
      <c r="D151" s="60"/>
      <c r="E151" s="60"/>
      <c r="F151" s="56"/>
      <c r="G151" s="56"/>
      <c r="H151" s="56"/>
      <c r="I151" s="56"/>
      <c r="J151" s="56"/>
      <c r="K151" s="56"/>
      <c r="L151" s="56"/>
      <c r="M151" s="56"/>
      <c r="N151" s="56"/>
      <c r="O151" s="56"/>
      <c r="P151" s="89"/>
      <c r="Q151" s="89"/>
    </row>
    <row r="152" spans="1:17" ht="20.100000000000001" customHeight="1" x14ac:dyDescent="0.2">
      <c r="A152" s="60"/>
      <c r="B152" s="60"/>
      <c r="C152" s="60"/>
      <c r="D152" s="60"/>
      <c r="E152" s="60"/>
      <c r="F152" s="56"/>
      <c r="G152" s="56"/>
      <c r="H152" s="56"/>
      <c r="I152" s="56"/>
      <c r="J152" s="56"/>
      <c r="K152" s="56"/>
      <c r="L152" s="56"/>
      <c r="M152" s="56"/>
      <c r="N152" s="56"/>
      <c r="O152" s="56"/>
      <c r="P152" s="89"/>
      <c r="Q152" s="89"/>
    </row>
    <row r="153" spans="1:17" ht="20.100000000000001" customHeight="1" x14ac:dyDescent="0.2">
      <c r="A153" s="60"/>
      <c r="B153" s="60"/>
      <c r="C153" s="60"/>
      <c r="D153" s="60"/>
      <c r="E153" s="60"/>
      <c r="F153" s="56"/>
      <c r="G153" s="56"/>
      <c r="H153" s="56"/>
      <c r="I153" s="56"/>
      <c r="J153" s="56"/>
      <c r="K153" s="56"/>
      <c r="L153" s="56"/>
      <c r="M153" s="56"/>
      <c r="N153" s="56"/>
      <c r="O153" s="56"/>
      <c r="P153" s="89"/>
      <c r="Q153" s="89"/>
    </row>
    <row r="154" spans="1:17" ht="20.100000000000001" customHeight="1" x14ac:dyDescent="0.2">
      <c r="A154" s="60"/>
      <c r="B154" s="60"/>
      <c r="C154" s="60"/>
      <c r="D154" s="60"/>
      <c r="E154" s="60"/>
      <c r="F154" s="56"/>
      <c r="G154" s="56"/>
      <c r="H154" s="56"/>
      <c r="I154" s="56"/>
      <c r="J154" s="56"/>
      <c r="K154" s="56"/>
      <c r="L154" s="56"/>
      <c r="M154" s="56"/>
      <c r="N154" s="56"/>
      <c r="O154" s="56"/>
      <c r="P154" s="89"/>
      <c r="Q154" s="89"/>
    </row>
    <row r="155" spans="1:17" ht="20.100000000000001" customHeight="1" x14ac:dyDescent="0.2">
      <c r="A155" s="60"/>
      <c r="B155" s="60"/>
      <c r="C155" s="60"/>
      <c r="D155" s="60"/>
      <c r="E155" s="60"/>
      <c r="F155" s="56"/>
      <c r="G155" s="56"/>
      <c r="H155" s="56"/>
      <c r="I155" s="56"/>
      <c r="J155" s="56"/>
      <c r="K155" s="56"/>
      <c r="L155" s="56"/>
      <c r="M155" s="56"/>
      <c r="N155" s="56"/>
      <c r="O155" s="56"/>
      <c r="P155" s="89"/>
      <c r="Q155" s="89"/>
    </row>
    <row r="156" spans="1:17" ht="20.100000000000001" customHeight="1" x14ac:dyDescent="0.2">
      <c r="A156" s="60"/>
      <c r="B156" s="60"/>
      <c r="C156" s="60"/>
      <c r="D156" s="60"/>
      <c r="E156" s="60"/>
      <c r="F156" s="56"/>
      <c r="G156" s="56"/>
      <c r="H156" s="56"/>
      <c r="I156" s="56"/>
      <c r="J156" s="56"/>
      <c r="K156" s="56"/>
      <c r="L156" s="56"/>
      <c r="M156" s="56"/>
      <c r="N156" s="56"/>
      <c r="O156" s="56"/>
      <c r="P156" s="89"/>
      <c r="Q156" s="89"/>
    </row>
    <row r="157" spans="1:17" ht="20.100000000000001" customHeight="1" x14ac:dyDescent="0.2">
      <c r="A157" s="60"/>
      <c r="B157" s="60"/>
      <c r="C157" s="60"/>
      <c r="D157" s="60"/>
      <c r="E157" s="60"/>
      <c r="F157" s="56"/>
      <c r="G157" s="56"/>
      <c r="H157" s="56"/>
      <c r="I157" s="56"/>
      <c r="J157" s="56"/>
      <c r="K157" s="56"/>
      <c r="L157" s="56"/>
      <c r="M157" s="56"/>
      <c r="N157" s="56"/>
      <c r="O157" s="56"/>
      <c r="P157" s="89"/>
      <c r="Q157" s="89"/>
    </row>
    <row r="158" spans="1:17" ht="20.100000000000001" customHeight="1" x14ac:dyDescent="0.2">
      <c r="A158" s="60"/>
      <c r="B158" s="60"/>
      <c r="C158" s="60"/>
      <c r="D158" s="60"/>
      <c r="E158" s="60"/>
      <c r="F158" s="56"/>
      <c r="G158" s="56"/>
      <c r="H158" s="56"/>
      <c r="I158" s="56"/>
      <c r="J158" s="56"/>
      <c r="K158" s="56"/>
      <c r="L158" s="56"/>
      <c r="M158" s="56"/>
      <c r="N158" s="56"/>
      <c r="O158" s="56"/>
      <c r="P158" s="89"/>
      <c r="Q158" s="89"/>
    </row>
    <row r="159" spans="1:17" ht="20.100000000000001" customHeight="1" x14ac:dyDescent="0.2">
      <c r="A159" s="60"/>
      <c r="B159" s="60"/>
      <c r="C159" s="60"/>
      <c r="D159" s="60"/>
      <c r="E159" s="60"/>
      <c r="F159" s="56"/>
      <c r="G159" s="56"/>
      <c r="H159" s="56"/>
      <c r="I159" s="56"/>
      <c r="J159" s="56"/>
      <c r="K159" s="56"/>
      <c r="L159" s="56"/>
      <c r="M159" s="56"/>
      <c r="N159" s="56"/>
      <c r="O159" s="56"/>
      <c r="P159" s="89"/>
      <c r="Q159" s="89"/>
    </row>
  </sheetData>
  <mergeCells count="18">
    <mergeCell ref="A45:K45"/>
    <mergeCell ref="A46:K46"/>
    <mergeCell ref="A42:K42"/>
    <mergeCell ref="A27:B28"/>
    <mergeCell ref="A29:A36"/>
    <mergeCell ref="A37:B37"/>
    <mergeCell ref="A39:K39"/>
    <mergeCell ref="A40:K41"/>
    <mergeCell ref="A43:K44"/>
    <mergeCell ref="C27:K27"/>
    <mergeCell ref="A16:A23"/>
    <mergeCell ref="A24:B24"/>
    <mergeCell ref="A3:A10"/>
    <mergeCell ref="A11:B11"/>
    <mergeCell ref="C14:K14"/>
    <mergeCell ref="C1:E1"/>
    <mergeCell ref="A1:B2"/>
    <mergeCell ref="A14:B15"/>
  </mergeCells>
  <phoneticPr fontId="6" type="noConversion"/>
  <pageMargins left="0.74803149606299213" right="0.74803149606299213" top="0.98425196850393704" bottom="0.98425196850393704" header="0.51181102362204722" footer="0.51181102362204722"/>
  <pageSetup paperSize="9" scale="65" orientation="portrait" r:id="rId1"/>
  <headerFooter alignWithMargins="0">
    <oddHeader>&amp;C&amp;"Arial,Bold"The Australian Organ Donor  Register
Legally Valid Consent Registrations (Including Intent Registrations of 16 &amp; 17 year olds)
as at 30/04/2016</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Q69"/>
  <sheetViews>
    <sheetView zoomScaleNormal="100" workbookViewId="0">
      <selection sqref="A1:B2"/>
    </sheetView>
  </sheetViews>
  <sheetFormatPr defaultRowHeight="20.100000000000001" customHeight="1" x14ac:dyDescent="0.2"/>
  <cols>
    <col min="1" max="1" width="8.7109375" style="57" customWidth="1"/>
    <col min="2" max="2" width="8.7109375" style="61" customWidth="1"/>
    <col min="3" max="5" width="12.7109375" style="61" customWidth="1"/>
    <col min="6" max="17" width="12.7109375" style="57" customWidth="1"/>
    <col min="18" max="58" width="12.7109375" style="58" customWidth="1"/>
    <col min="59" max="16384" width="9.140625" style="58"/>
  </cols>
  <sheetData>
    <row r="1" spans="1:17" s="37" customFormat="1" ht="20.100000000000001" customHeight="1" x14ac:dyDescent="0.2">
      <c r="A1" s="177" t="s">
        <v>11</v>
      </c>
      <c r="B1" s="194"/>
      <c r="C1" s="200"/>
      <c r="D1" s="201"/>
      <c r="E1" s="202"/>
      <c r="F1" s="62"/>
      <c r="G1" s="36"/>
      <c r="H1" s="36"/>
      <c r="I1" s="36"/>
      <c r="J1" s="36"/>
      <c r="K1" s="36"/>
      <c r="L1" s="35"/>
      <c r="M1" s="35"/>
      <c r="N1" s="35"/>
      <c r="O1" s="35"/>
      <c r="P1" s="36"/>
      <c r="Q1" s="36"/>
    </row>
    <row r="2" spans="1:17" s="17" customFormat="1" ht="127.5" x14ac:dyDescent="0.2">
      <c r="A2" s="194"/>
      <c r="B2" s="194"/>
      <c r="C2" s="10" t="s">
        <v>26</v>
      </c>
      <c r="D2" s="10" t="s">
        <v>25</v>
      </c>
      <c r="E2" s="18" t="s">
        <v>22</v>
      </c>
      <c r="F2" s="19"/>
      <c r="G2" s="30"/>
      <c r="H2" s="30"/>
      <c r="I2" s="30"/>
      <c r="J2" s="30"/>
      <c r="K2" s="16"/>
      <c r="L2" s="30"/>
      <c r="M2" s="30"/>
      <c r="N2" s="30"/>
      <c r="O2" s="30"/>
      <c r="P2" s="16"/>
      <c r="Q2" s="16"/>
    </row>
    <row r="3" spans="1:17" s="37" customFormat="1" ht="20.100000000000001" customHeight="1" x14ac:dyDescent="0.2">
      <c r="A3" s="195" t="s">
        <v>17</v>
      </c>
      <c r="B3" s="21" t="s">
        <v>3</v>
      </c>
      <c r="C3" s="147">
        <v>446175</v>
      </c>
      <c r="D3" s="148">
        <v>0.2298</v>
      </c>
      <c r="E3" s="148">
        <f>IF(C3=0,0,(C3-'Apr 16'!C3)/'Apr 16'!C3)</f>
        <v>1.2010070767555798E-2</v>
      </c>
      <c r="F3" s="90"/>
      <c r="G3" s="35"/>
      <c r="H3" s="35"/>
      <c r="I3" s="35"/>
      <c r="J3" s="35"/>
      <c r="K3" s="36"/>
      <c r="L3" s="35"/>
      <c r="M3" s="35"/>
      <c r="N3" s="35"/>
      <c r="O3" s="35"/>
      <c r="P3" s="36"/>
      <c r="Q3" s="36"/>
    </row>
    <row r="4" spans="1:17" s="37" customFormat="1" ht="20.100000000000001" customHeight="1" x14ac:dyDescent="0.2">
      <c r="A4" s="195"/>
      <c r="B4" s="21" t="s">
        <v>4</v>
      </c>
      <c r="C4" s="147">
        <v>486140</v>
      </c>
      <c r="D4" s="148">
        <v>0.25040000000000001</v>
      </c>
      <c r="E4" s="148">
        <f>IF(C4=0,0,(C4-'Apr 16'!C4)/'Apr 16'!C4)</f>
        <v>8.9262180935955789E-3</v>
      </c>
      <c r="F4" s="90"/>
      <c r="G4" s="35"/>
      <c r="H4" s="35"/>
      <c r="I4" s="35"/>
      <c r="J4" s="35"/>
      <c r="K4" s="36"/>
      <c r="L4" s="35"/>
      <c r="M4" s="35"/>
      <c r="N4" s="35"/>
      <c r="O4" s="35"/>
      <c r="P4" s="36"/>
      <c r="Q4" s="36"/>
    </row>
    <row r="5" spans="1:17" s="37" customFormat="1" ht="20.100000000000001" customHeight="1" x14ac:dyDescent="0.2">
      <c r="A5" s="195"/>
      <c r="B5" s="21" t="s">
        <v>5</v>
      </c>
      <c r="C5" s="147">
        <v>385290</v>
      </c>
      <c r="D5" s="148">
        <v>0.19850000000000001</v>
      </c>
      <c r="E5" s="148">
        <f>IF(C5=0,0,(C5-'Apr 16'!C5)/'Apr 16'!C5)</f>
        <v>9.2096371151518964E-3</v>
      </c>
      <c r="F5" s="90"/>
      <c r="G5" s="35"/>
      <c r="H5" s="35"/>
      <c r="I5" s="35"/>
      <c r="J5" s="35"/>
      <c r="K5" s="36"/>
      <c r="L5" s="35"/>
      <c r="M5" s="35"/>
      <c r="N5" s="35"/>
      <c r="O5" s="35"/>
      <c r="P5" s="36"/>
      <c r="Q5" s="36"/>
    </row>
    <row r="6" spans="1:17" s="37" customFormat="1" ht="20.100000000000001" customHeight="1" x14ac:dyDescent="0.2">
      <c r="A6" s="195"/>
      <c r="B6" s="21" t="s">
        <v>6</v>
      </c>
      <c r="C6" s="147">
        <v>219773</v>
      </c>
      <c r="D6" s="148">
        <v>0.1132</v>
      </c>
      <c r="E6" s="148">
        <f>IF(C6=0,0,(C6-'Apr 16'!C6)/'Apr 16'!C6)</f>
        <v>5.8859337168801805E-3</v>
      </c>
      <c r="F6" s="90"/>
      <c r="G6" s="35"/>
      <c r="H6" s="35"/>
      <c r="I6" s="35"/>
      <c r="J6" s="35"/>
      <c r="K6" s="36"/>
      <c r="L6" s="35"/>
      <c r="M6" s="35"/>
      <c r="N6" s="35"/>
      <c r="O6" s="35"/>
      <c r="P6" s="36"/>
      <c r="Q6" s="36"/>
    </row>
    <row r="7" spans="1:17" s="37" customFormat="1" ht="20.100000000000001" customHeight="1" x14ac:dyDescent="0.2">
      <c r="A7" s="195"/>
      <c r="B7" s="21" t="s">
        <v>7</v>
      </c>
      <c r="C7" s="147">
        <v>289295</v>
      </c>
      <c r="D7" s="148">
        <v>0.14899999999999999</v>
      </c>
      <c r="E7" s="148">
        <f>IF(C7=0,0,(C7-'Apr 16'!C7)/'Apr 16'!C7)</f>
        <v>4.9745886063856763E-3</v>
      </c>
      <c r="F7" s="90"/>
      <c r="G7" s="35"/>
      <c r="H7" s="35"/>
      <c r="I7" s="35"/>
      <c r="J7" s="35"/>
      <c r="K7" s="36"/>
      <c r="L7" s="35"/>
      <c r="M7" s="35"/>
      <c r="N7" s="35"/>
      <c r="O7" s="35"/>
      <c r="P7" s="36"/>
      <c r="Q7" s="36"/>
    </row>
    <row r="8" spans="1:17" s="37" customFormat="1" ht="20.100000000000001" customHeight="1" x14ac:dyDescent="0.2">
      <c r="A8" s="195"/>
      <c r="B8" s="21" t="s">
        <v>8</v>
      </c>
      <c r="C8" s="147">
        <v>57418</v>
      </c>
      <c r="D8" s="148">
        <v>2.9600000000000001E-2</v>
      </c>
      <c r="E8" s="148">
        <f>IF(C8=0,0,(C8-'Apr 16'!C8)/'Apr 16'!C8)</f>
        <v>7.1743058113631179E-3</v>
      </c>
      <c r="F8" s="90"/>
      <c r="G8" s="35"/>
      <c r="H8" s="35"/>
      <c r="I8" s="35"/>
      <c r="J8" s="35"/>
      <c r="K8" s="36"/>
      <c r="L8" s="35"/>
      <c r="M8" s="35"/>
      <c r="N8" s="35"/>
      <c r="O8" s="35"/>
      <c r="P8" s="36"/>
      <c r="Q8" s="36"/>
    </row>
    <row r="9" spans="1:17" s="37" customFormat="1" ht="20.100000000000001" customHeight="1" x14ac:dyDescent="0.2">
      <c r="A9" s="195"/>
      <c r="B9" s="21" t="s">
        <v>9</v>
      </c>
      <c r="C9" s="147">
        <v>13974</v>
      </c>
      <c r="D9" s="148">
        <v>7.1999999999999998E-3</v>
      </c>
      <c r="E9" s="148">
        <f>IF(C9=0,0,(C9-'Apr 16'!C9)/'Apr 16'!C9)</f>
        <v>5.6854983807124865E-3</v>
      </c>
      <c r="F9" s="90"/>
      <c r="G9" s="35"/>
      <c r="H9" s="35"/>
      <c r="I9" s="35"/>
      <c r="J9" s="35"/>
      <c r="K9" s="36"/>
      <c r="L9" s="35"/>
      <c r="M9" s="35"/>
      <c r="N9" s="35"/>
      <c r="O9" s="35"/>
      <c r="P9" s="36"/>
      <c r="Q9" s="36"/>
    </row>
    <row r="10" spans="1:17" s="37" customFormat="1" ht="20.100000000000001" customHeight="1" x14ac:dyDescent="0.2">
      <c r="A10" s="195"/>
      <c r="B10" s="21" t="s">
        <v>10</v>
      </c>
      <c r="C10" s="147">
        <v>43395</v>
      </c>
      <c r="D10" s="148">
        <v>2.24E-2</v>
      </c>
      <c r="E10" s="148">
        <f>IF(C10=0,0,(C10-'Apr 16'!C10)/'Apr 16'!C10)</f>
        <v>8.5996513654851836E-3</v>
      </c>
      <c r="F10" s="90"/>
      <c r="G10" s="35"/>
      <c r="H10" s="35"/>
      <c r="I10" s="35"/>
      <c r="J10" s="35"/>
      <c r="K10" s="36"/>
      <c r="L10" s="35"/>
      <c r="M10" s="35"/>
      <c r="N10" s="35"/>
      <c r="O10" s="35"/>
      <c r="P10" s="36"/>
      <c r="Q10" s="36"/>
    </row>
    <row r="11" spans="1:17" s="37" customFormat="1" ht="20.100000000000001" customHeight="1" x14ac:dyDescent="0.2">
      <c r="A11" s="164" t="s">
        <v>18</v>
      </c>
      <c r="B11" s="166"/>
      <c r="C11" s="153">
        <f>SUM(C3:C10)</f>
        <v>1941460</v>
      </c>
      <c r="D11" s="154">
        <f>SUM(D3:D10)</f>
        <v>1.0001</v>
      </c>
      <c r="E11" s="154">
        <f>IF(C11=0,0,(C11-'Apr 16'!C11)/'Apr 16'!C11)</f>
        <v>8.6701178113563586E-3</v>
      </c>
      <c r="F11" s="91"/>
      <c r="G11" s="35"/>
      <c r="H11" s="35"/>
      <c r="I11" s="35"/>
      <c r="J11" s="35"/>
      <c r="K11" s="36"/>
      <c r="L11" s="35"/>
      <c r="M11" s="35"/>
      <c r="N11" s="35"/>
      <c r="O11" s="35"/>
      <c r="P11" s="36"/>
      <c r="Q11" s="36"/>
    </row>
    <row r="12" spans="1:17" s="37" customFormat="1" ht="20.100000000000001" customHeight="1" x14ac:dyDescent="0.2">
      <c r="A12" s="36"/>
      <c r="B12" s="75"/>
      <c r="C12" s="75"/>
      <c r="D12" s="75"/>
      <c r="E12" s="75"/>
      <c r="F12" s="36"/>
      <c r="G12" s="36"/>
      <c r="H12" s="36"/>
      <c r="I12" s="36"/>
      <c r="J12" s="36"/>
      <c r="K12" s="36"/>
      <c r="L12" s="35"/>
      <c r="M12" s="35"/>
      <c r="N12" s="35"/>
      <c r="O12" s="35"/>
      <c r="P12" s="36"/>
      <c r="Q12" s="36"/>
    </row>
    <row r="13" spans="1:17" s="37" customFormat="1" ht="20.100000000000001" customHeight="1" x14ac:dyDescent="0.2">
      <c r="A13" s="36"/>
      <c r="B13" s="75"/>
      <c r="C13" s="75"/>
      <c r="D13" s="75"/>
      <c r="E13" s="75"/>
      <c r="F13" s="36"/>
      <c r="G13" s="36"/>
      <c r="H13" s="36"/>
      <c r="I13" s="36"/>
      <c r="J13" s="36"/>
      <c r="K13" s="36"/>
      <c r="L13" s="35"/>
      <c r="M13" s="35"/>
      <c r="N13" s="35"/>
      <c r="O13" s="35"/>
      <c r="P13" s="36"/>
      <c r="Q13" s="36"/>
    </row>
    <row r="14" spans="1:17" s="17" customFormat="1" ht="20.100000000000001" customHeight="1" x14ac:dyDescent="0.2">
      <c r="A14" s="164" t="s">
        <v>11</v>
      </c>
      <c r="B14" s="164"/>
      <c r="C14" s="206" t="s">
        <v>1</v>
      </c>
      <c r="D14" s="207"/>
      <c r="E14" s="207"/>
      <c r="F14" s="207"/>
      <c r="G14" s="207"/>
      <c r="H14" s="207"/>
      <c r="I14" s="207"/>
      <c r="J14" s="207"/>
      <c r="K14" s="208"/>
      <c r="L14" s="20"/>
      <c r="M14" s="20"/>
      <c r="N14" s="30"/>
      <c r="O14" s="30"/>
      <c r="P14" s="16"/>
      <c r="Q14" s="16"/>
    </row>
    <row r="15" spans="1:17" s="17" customFormat="1" ht="39.950000000000003" customHeight="1" x14ac:dyDescent="0.2">
      <c r="A15" s="164"/>
      <c r="B15" s="164"/>
      <c r="C15" s="21" t="s">
        <v>20</v>
      </c>
      <c r="D15" s="21" t="s">
        <v>21</v>
      </c>
      <c r="E15" s="21" t="s">
        <v>12</v>
      </c>
      <c r="F15" s="21" t="s">
        <v>13</v>
      </c>
      <c r="G15" s="21" t="s">
        <v>14</v>
      </c>
      <c r="H15" s="21" t="s">
        <v>15</v>
      </c>
      <c r="I15" s="21" t="s">
        <v>16</v>
      </c>
      <c r="J15" s="21" t="s">
        <v>2</v>
      </c>
      <c r="K15" s="38" t="s">
        <v>23</v>
      </c>
      <c r="L15" s="20"/>
      <c r="M15" s="20"/>
      <c r="N15" s="30"/>
      <c r="O15" s="30"/>
      <c r="P15" s="16"/>
      <c r="Q15" s="16"/>
    </row>
    <row r="16" spans="1:17" s="17" customFormat="1" ht="20.100000000000001" customHeight="1" x14ac:dyDescent="0.2">
      <c r="A16" s="195" t="s">
        <v>17</v>
      </c>
      <c r="B16" s="21" t="s">
        <v>3</v>
      </c>
      <c r="C16" s="142">
        <v>444</v>
      </c>
      <c r="D16" s="142">
        <v>10667</v>
      </c>
      <c r="E16" s="142">
        <v>42055</v>
      </c>
      <c r="F16" s="142">
        <v>52734</v>
      </c>
      <c r="G16" s="142">
        <v>48952</v>
      </c>
      <c r="H16" s="142">
        <v>48773</v>
      </c>
      <c r="I16" s="142">
        <v>73098</v>
      </c>
      <c r="J16" s="142">
        <f>SUM(C16:I16)</f>
        <v>276723</v>
      </c>
      <c r="K16" s="144">
        <f>J16/'ABS Estimated Population'!D3</f>
        <v>9.0527643640577221E-2</v>
      </c>
      <c r="L16" s="33"/>
      <c r="M16" s="20"/>
      <c r="N16" s="30"/>
      <c r="O16" s="30"/>
      <c r="P16" s="16"/>
      <c r="Q16" s="16"/>
    </row>
    <row r="17" spans="1:17" s="17" customFormat="1" ht="20.100000000000001" customHeight="1" x14ac:dyDescent="0.2">
      <c r="A17" s="195"/>
      <c r="B17" s="21" t="s">
        <v>4</v>
      </c>
      <c r="C17" s="142">
        <v>397</v>
      </c>
      <c r="D17" s="142">
        <v>16913</v>
      </c>
      <c r="E17" s="142">
        <v>67404</v>
      </c>
      <c r="F17" s="142">
        <v>63997</v>
      </c>
      <c r="G17" s="142">
        <v>53752</v>
      </c>
      <c r="H17" s="142">
        <v>46701</v>
      </c>
      <c r="I17" s="142">
        <v>55832</v>
      </c>
      <c r="J17" s="142">
        <f>SUM(C17:I17)</f>
        <v>304996</v>
      </c>
      <c r="K17" s="144">
        <f>J17/'ABS Estimated Population'!D4</f>
        <v>0.12722866879106567</v>
      </c>
      <c r="L17" s="33"/>
      <c r="M17" s="20"/>
      <c r="N17" s="30"/>
      <c r="O17" s="30"/>
      <c r="P17" s="16"/>
      <c r="Q17" s="16"/>
    </row>
    <row r="18" spans="1:17" s="17" customFormat="1" ht="20.100000000000001" customHeight="1" x14ac:dyDescent="0.2">
      <c r="A18" s="195"/>
      <c r="B18" s="21" t="s">
        <v>5</v>
      </c>
      <c r="C18" s="142">
        <v>417</v>
      </c>
      <c r="D18" s="142">
        <v>10707</v>
      </c>
      <c r="E18" s="142">
        <v>43027</v>
      </c>
      <c r="F18" s="142">
        <v>49010</v>
      </c>
      <c r="G18" s="142">
        <v>45987</v>
      </c>
      <c r="H18" s="142">
        <v>42446</v>
      </c>
      <c r="I18" s="142">
        <v>51849</v>
      </c>
      <c r="J18" s="142">
        <f t="shared" ref="J18:J23" si="0">SUM(C18:I18)</f>
        <v>243443</v>
      </c>
      <c r="K18" s="144">
        <f>J18/'ABS Estimated Population'!D5</f>
        <v>0.12914645241549802</v>
      </c>
      <c r="L18" s="33"/>
      <c r="M18" s="20"/>
      <c r="N18" s="30"/>
      <c r="O18" s="30"/>
      <c r="P18" s="16"/>
      <c r="Q18" s="16"/>
    </row>
    <row r="19" spans="1:17" s="17" customFormat="1" ht="20.100000000000001" customHeight="1" x14ac:dyDescent="0.2">
      <c r="A19" s="195"/>
      <c r="B19" s="21" t="s">
        <v>6</v>
      </c>
      <c r="C19" s="142">
        <v>3202</v>
      </c>
      <c r="D19" s="142">
        <v>13900</v>
      </c>
      <c r="E19" s="142">
        <v>23706</v>
      </c>
      <c r="F19" s="142">
        <v>20237</v>
      </c>
      <c r="G19" s="142">
        <v>20330</v>
      </c>
      <c r="H19" s="142">
        <v>20158</v>
      </c>
      <c r="I19" s="142">
        <v>28899</v>
      </c>
      <c r="J19" s="142">
        <f t="shared" si="0"/>
        <v>130432</v>
      </c>
      <c r="K19" s="144">
        <f>J19/'ABS Estimated Population'!D6</f>
        <v>0.18749901170287547</v>
      </c>
      <c r="L19" s="33"/>
      <c r="M19" s="20"/>
      <c r="N19" s="30"/>
      <c r="O19" s="30"/>
      <c r="P19" s="16"/>
      <c r="Q19" s="16"/>
    </row>
    <row r="20" spans="1:17" s="17" customFormat="1" ht="20.100000000000001" customHeight="1" x14ac:dyDescent="0.2">
      <c r="A20" s="195"/>
      <c r="B20" s="21" t="s">
        <v>7</v>
      </c>
      <c r="C20" s="142">
        <v>133</v>
      </c>
      <c r="D20" s="142">
        <v>7963</v>
      </c>
      <c r="E20" s="142">
        <v>37683</v>
      </c>
      <c r="F20" s="142">
        <v>37015</v>
      </c>
      <c r="G20" s="142">
        <v>33630</v>
      </c>
      <c r="H20" s="142">
        <v>29592</v>
      </c>
      <c r="I20" s="142">
        <v>33488</v>
      </c>
      <c r="J20" s="142">
        <f t="shared" si="0"/>
        <v>179504</v>
      </c>
      <c r="K20" s="144">
        <f>J20/'ABS Estimated Population'!D7</f>
        <v>0.17774538713964039</v>
      </c>
      <c r="L20" s="33"/>
      <c r="M20" s="20"/>
      <c r="N20" s="30"/>
      <c r="O20" s="30"/>
      <c r="P20" s="16"/>
      <c r="Q20" s="16"/>
    </row>
    <row r="21" spans="1:17" s="17" customFormat="1" ht="20.100000000000001" customHeight="1" x14ac:dyDescent="0.2">
      <c r="A21" s="195"/>
      <c r="B21" s="21" t="s">
        <v>8</v>
      </c>
      <c r="C21" s="142">
        <v>53</v>
      </c>
      <c r="D21" s="142">
        <v>2000</v>
      </c>
      <c r="E21" s="142">
        <v>6278</v>
      </c>
      <c r="F21" s="142">
        <v>6444</v>
      </c>
      <c r="G21" s="142">
        <v>6857</v>
      </c>
      <c r="H21" s="142">
        <v>6991</v>
      </c>
      <c r="I21" s="142">
        <v>7715</v>
      </c>
      <c r="J21" s="142">
        <f t="shared" si="0"/>
        <v>36338</v>
      </c>
      <c r="K21" s="144">
        <f>J21/'ABS Estimated Population'!D8</f>
        <v>0.17362013607522361</v>
      </c>
      <c r="L21" s="33"/>
      <c r="M21" s="20"/>
      <c r="N21" s="30"/>
      <c r="O21" s="30"/>
      <c r="P21" s="16"/>
      <c r="Q21" s="16"/>
    </row>
    <row r="22" spans="1:17" s="17" customFormat="1" ht="20.100000000000001" customHeight="1" x14ac:dyDescent="0.2">
      <c r="A22" s="195"/>
      <c r="B22" s="21" t="s">
        <v>9</v>
      </c>
      <c r="C22" s="142">
        <v>13</v>
      </c>
      <c r="D22" s="142">
        <v>421</v>
      </c>
      <c r="E22" s="142">
        <v>2348</v>
      </c>
      <c r="F22" s="142">
        <v>2218</v>
      </c>
      <c r="G22" s="142">
        <v>1814</v>
      </c>
      <c r="H22" s="142">
        <v>1325</v>
      </c>
      <c r="I22" s="142">
        <v>842</v>
      </c>
      <c r="J22" s="142">
        <f t="shared" si="0"/>
        <v>8981</v>
      </c>
      <c r="K22" s="144">
        <f>J22/'ABS Estimated Population'!D9</f>
        <v>0.10323581815046842</v>
      </c>
      <c r="L22" s="33"/>
      <c r="M22" s="20"/>
      <c r="N22" s="30"/>
      <c r="O22" s="30"/>
      <c r="P22" s="16"/>
      <c r="Q22" s="16"/>
    </row>
    <row r="23" spans="1:17" s="17" customFormat="1" ht="20.100000000000001" customHeight="1" x14ac:dyDescent="0.2">
      <c r="A23" s="195"/>
      <c r="B23" s="21" t="s">
        <v>10</v>
      </c>
      <c r="C23" s="142">
        <v>31</v>
      </c>
      <c r="D23" s="142">
        <v>1657</v>
      </c>
      <c r="E23" s="142">
        <v>6434</v>
      </c>
      <c r="F23" s="142">
        <v>5844</v>
      </c>
      <c r="G23" s="142">
        <v>4559</v>
      </c>
      <c r="H23" s="142">
        <v>3750</v>
      </c>
      <c r="I23" s="142">
        <v>4371</v>
      </c>
      <c r="J23" s="142">
        <f t="shared" si="0"/>
        <v>26646</v>
      </c>
      <c r="K23" s="144">
        <f>J23/'ABS Estimated Population'!D10</f>
        <v>0.16992430377970932</v>
      </c>
      <c r="L23" s="33"/>
      <c r="M23" s="20"/>
      <c r="N23" s="30"/>
      <c r="O23" s="30"/>
      <c r="P23" s="16"/>
      <c r="Q23" s="16"/>
    </row>
    <row r="24" spans="1:17" s="17" customFormat="1" ht="20.100000000000001" customHeight="1" x14ac:dyDescent="0.2">
      <c r="A24" s="164" t="s">
        <v>18</v>
      </c>
      <c r="B24" s="166"/>
      <c r="C24" s="145">
        <f>SUM(C16:C23)</f>
        <v>4690</v>
      </c>
      <c r="D24" s="145">
        <f t="shared" ref="D24:J24" si="1">SUM(D16:D23)</f>
        <v>64228</v>
      </c>
      <c r="E24" s="145">
        <f t="shared" si="1"/>
        <v>228935</v>
      </c>
      <c r="F24" s="145">
        <f t="shared" si="1"/>
        <v>237499</v>
      </c>
      <c r="G24" s="145">
        <f t="shared" si="1"/>
        <v>215881</v>
      </c>
      <c r="H24" s="145">
        <f t="shared" si="1"/>
        <v>199736</v>
      </c>
      <c r="I24" s="145">
        <f t="shared" si="1"/>
        <v>256094</v>
      </c>
      <c r="J24" s="145">
        <f t="shared" si="1"/>
        <v>1207063</v>
      </c>
      <c r="K24" s="146">
        <f>J24/'ABS Estimated Population'!D11</f>
        <v>0.12707908749554403</v>
      </c>
      <c r="L24" s="90"/>
      <c r="M24" s="20"/>
      <c r="N24" s="30"/>
      <c r="O24" s="30"/>
      <c r="P24" s="16"/>
      <c r="Q24" s="16"/>
    </row>
    <row r="25" spans="1:17" s="17" customFormat="1" ht="20.100000000000001" customHeight="1" x14ac:dyDescent="0.2">
      <c r="A25" s="16"/>
      <c r="B25" s="15"/>
      <c r="C25" s="15"/>
      <c r="D25" s="15"/>
      <c r="E25" s="15"/>
      <c r="F25" s="16"/>
      <c r="G25" s="16"/>
      <c r="H25" s="16"/>
      <c r="I25" s="16"/>
      <c r="J25" s="16"/>
      <c r="K25" s="16"/>
      <c r="L25" s="30"/>
      <c r="M25" s="30"/>
      <c r="N25" s="30"/>
      <c r="O25" s="30"/>
      <c r="P25" s="16"/>
      <c r="Q25" s="16"/>
    </row>
    <row r="26" spans="1:17" s="17" customFormat="1" ht="20.100000000000001" customHeight="1" x14ac:dyDescent="0.2">
      <c r="A26" s="16"/>
      <c r="B26" s="15"/>
      <c r="C26" s="15"/>
      <c r="D26" s="15"/>
      <c r="E26" s="15"/>
      <c r="F26" s="16"/>
      <c r="G26" s="16"/>
      <c r="H26" s="16"/>
      <c r="I26" s="16"/>
      <c r="J26" s="16"/>
      <c r="K26" s="16"/>
      <c r="L26" s="30"/>
      <c r="M26" s="30"/>
      <c r="N26" s="30"/>
      <c r="O26" s="30"/>
      <c r="P26" s="16"/>
      <c r="Q26" s="16"/>
    </row>
    <row r="27" spans="1:17" s="37" customFormat="1" ht="20.100000000000001" customHeight="1" x14ac:dyDescent="0.2">
      <c r="A27" s="164" t="s">
        <v>11</v>
      </c>
      <c r="B27" s="164"/>
      <c r="C27" s="171" t="s">
        <v>0</v>
      </c>
      <c r="D27" s="181"/>
      <c r="E27" s="181"/>
      <c r="F27" s="181"/>
      <c r="G27" s="181"/>
      <c r="H27" s="181"/>
      <c r="I27" s="181"/>
      <c r="J27" s="181"/>
      <c r="K27" s="182"/>
      <c r="L27" s="39"/>
      <c r="M27" s="39"/>
      <c r="N27" s="35"/>
      <c r="O27" s="35"/>
      <c r="P27" s="36"/>
      <c r="Q27" s="36"/>
    </row>
    <row r="28" spans="1:17" s="17" customFormat="1" ht="39.950000000000003" customHeight="1" x14ac:dyDescent="0.2">
      <c r="A28" s="164"/>
      <c r="B28" s="164"/>
      <c r="C28" s="21" t="s">
        <v>20</v>
      </c>
      <c r="D28" s="21" t="s">
        <v>21</v>
      </c>
      <c r="E28" s="21" t="s">
        <v>12</v>
      </c>
      <c r="F28" s="21" t="s">
        <v>13</v>
      </c>
      <c r="G28" s="21" t="s">
        <v>14</v>
      </c>
      <c r="H28" s="21" t="s">
        <v>15</v>
      </c>
      <c r="I28" s="21" t="s">
        <v>16</v>
      </c>
      <c r="J28" s="92" t="s">
        <v>2</v>
      </c>
      <c r="K28" s="38" t="s">
        <v>23</v>
      </c>
      <c r="L28" s="20"/>
      <c r="M28" s="20"/>
      <c r="N28" s="30"/>
      <c r="O28" s="30"/>
      <c r="P28" s="16"/>
      <c r="Q28" s="16"/>
    </row>
    <row r="29" spans="1:17" s="17" customFormat="1" ht="20.100000000000001" customHeight="1" x14ac:dyDescent="0.2">
      <c r="A29" s="165" t="s">
        <v>17</v>
      </c>
      <c r="B29" s="21" t="s">
        <v>3</v>
      </c>
      <c r="C29" s="142">
        <v>146</v>
      </c>
      <c r="D29" s="142">
        <v>3838</v>
      </c>
      <c r="E29" s="142">
        <v>18006</v>
      </c>
      <c r="F29" s="142">
        <v>25644</v>
      </c>
      <c r="G29" s="142">
        <v>29927</v>
      </c>
      <c r="H29" s="142">
        <v>32704</v>
      </c>
      <c r="I29" s="142">
        <v>59187</v>
      </c>
      <c r="J29" s="143">
        <f>SUM(C29:I29)</f>
        <v>169452</v>
      </c>
      <c r="K29" s="144">
        <f>J29/'ABS Estimated Population'!C3</f>
        <v>5.7355187054567512E-2</v>
      </c>
      <c r="L29" s="33"/>
      <c r="M29" s="14"/>
      <c r="N29" s="30"/>
      <c r="O29" s="30"/>
      <c r="P29" s="16"/>
      <c r="Q29" s="16"/>
    </row>
    <row r="30" spans="1:17" s="17" customFormat="1" ht="20.100000000000001" customHeight="1" x14ac:dyDescent="0.2">
      <c r="A30" s="165"/>
      <c r="B30" s="21" t="s">
        <v>4</v>
      </c>
      <c r="C30" s="142">
        <v>108</v>
      </c>
      <c r="D30" s="142">
        <v>5151</v>
      </c>
      <c r="E30" s="142">
        <v>30498</v>
      </c>
      <c r="F30" s="142">
        <v>34857</v>
      </c>
      <c r="G30" s="142">
        <v>34205</v>
      </c>
      <c r="H30" s="142">
        <v>32107</v>
      </c>
      <c r="I30" s="142">
        <v>44218</v>
      </c>
      <c r="J30" s="143">
        <f t="shared" ref="J30:J36" si="2">SUM(C30:I30)</f>
        <v>181144</v>
      </c>
      <c r="K30" s="144">
        <f>J30/'ABS Estimated Population'!C4</f>
        <v>7.8668305372552261E-2</v>
      </c>
      <c r="L30" s="33"/>
      <c r="M30" s="14"/>
      <c r="N30" s="30"/>
      <c r="O30" s="30"/>
      <c r="P30" s="16"/>
      <c r="Q30" s="16"/>
    </row>
    <row r="31" spans="1:17" s="17" customFormat="1" ht="20.100000000000001" customHeight="1" x14ac:dyDescent="0.2">
      <c r="A31" s="165"/>
      <c r="B31" s="21" t="s">
        <v>5</v>
      </c>
      <c r="C31" s="142">
        <v>90</v>
      </c>
      <c r="D31" s="142">
        <v>2965</v>
      </c>
      <c r="E31" s="142">
        <v>16845</v>
      </c>
      <c r="F31" s="142">
        <v>23437</v>
      </c>
      <c r="G31" s="142">
        <v>27328</v>
      </c>
      <c r="H31" s="142">
        <v>28058</v>
      </c>
      <c r="I31" s="142">
        <v>43124</v>
      </c>
      <c r="J31" s="143">
        <f t="shared" si="2"/>
        <v>141847</v>
      </c>
      <c r="K31" s="144">
        <f>J31/'ABS Estimated Population'!C5</f>
        <v>7.7112888915949793E-2</v>
      </c>
      <c r="L31" s="33"/>
      <c r="M31" s="14"/>
      <c r="N31" s="30"/>
      <c r="O31" s="30"/>
      <c r="P31" s="16"/>
      <c r="Q31" s="16"/>
    </row>
    <row r="32" spans="1:17" s="17" customFormat="1" ht="20.100000000000001" customHeight="1" x14ac:dyDescent="0.2">
      <c r="A32" s="165"/>
      <c r="B32" s="21" t="s">
        <v>6</v>
      </c>
      <c r="C32" s="142">
        <v>3033</v>
      </c>
      <c r="D32" s="142">
        <v>9162</v>
      </c>
      <c r="E32" s="142">
        <v>13796</v>
      </c>
      <c r="F32" s="142">
        <v>11923</v>
      </c>
      <c r="G32" s="142">
        <v>13693</v>
      </c>
      <c r="H32" s="142">
        <v>14130</v>
      </c>
      <c r="I32" s="142">
        <v>23604</v>
      </c>
      <c r="J32" s="143">
        <f t="shared" si="2"/>
        <v>89341</v>
      </c>
      <c r="K32" s="144">
        <f>J32/'ABS Estimated Population'!C6</f>
        <v>0.13295246712313069</v>
      </c>
      <c r="L32" s="33"/>
      <c r="M32" s="14"/>
      <c r="N32" s="30"/>
      <c r="O32" s="30"/>
      <c r="P32" s="16"/>
      <c r="Q32" s="16"/>
    </row>
    <row r="33" spans="1:17" s="17" customFormat="1" ht="20.100000000000001" customHeight="1" x14ac:dyDescent="0.2">
      <c r="A33" s="165"/>
      <c r="B33" s="21" t="s">
        <v>7</v>
      </c>
      <c r="C33" s="142">
        <v>28</v>
      </c>
      <c r="D33" s="142">
        <v>2706</v>
      </c>
      <c r="E33" s="142">
        <v>17259</v>
      </c>
      <c r="F33" s="142">
        <v>19860</v>
      </c>
      <c r="G33" s="142">
        <v>21481</v>
      </c>
      <c r="H33" s="142">
        <v>20598</v>
      </c>
      <c r="I33" s="142">
        <v>27859</v>
      </c>
      <c r="J33" s="143">
        <f t="shared" si="2"/>
        <v>109791</v>
      </c>
      <c r="K33" s="144">
        <f>J33/'ABS Estimated Population'!C7</f>
        <v>0.10729415765716023</v>
      </c>
      <c r="L33" s="33"/>
      <c r="M33" s="14"/>
      <c r="N33" s="30"/>
      <c r="O33" s="30"/>
      <c r="P33" s="16"/>
      <c r="Q33" s="16"/>
    </row>
    <row r="34" spans="1:17" s="17" customFormat="1" ht="20.100000000000001" customHeight="1" x14ac:dyDescent="0.2">
      <c r="A34" s="165"/>
      <c r="B34" s="21" t="s">
        <v>8</v>
      </c>
      <c r="C34" s="142">
        <v>10</v>
      </c>
      <c r="D34" s="142">
        <v>559</v>
      </c>
      <c r="E34" s="142">
        <v>2690</v>
      </c>
      <c r="F34" s="142">
        <v>3135</v>
      </c>
      <c r="G34" s="142">
        <v>3805</v>
      </c>
      <c r="H34" s="142">
        <v>4516</v>
      </c>
      <c r="I34" s="142">
        <v>6365</v>
      </c>
      <c r="J34" s="143">
        <f t="shared" si="2"/>
        <v>21080</v>
      </c>
      <c r="K34" s="144">
        <f>J34/'ABS Estimated Population'!C8</f>
        <v>0.10330295011271194</v>
      </c>
      <c r="L34" s="33"/>
      <c r="M34" s="14"/>
      <c r="N34" s="30"/>
      <c r="O34" s="30"/>
      <c r="P34" s="16"/>
      <c r="Q34" s="16"/>
    </row>
    <row r="35" spans="1:17" s="17" customFormat="1" ht="20.100000000000001" customHeight="1" x14ac:dyDescent="0.2">
      <c r="A35" s="165"/>
      <c r="B35" s="21" t="s">
        <v>9</v>
      </c>
      <c r="C35" s="142">
        <v>1</v>
      </c>
      <c r="D35" s="142">
        <v>111</v>
      </c>
      <c r="E35" s="142">
        <v>841</v>
      </c>
      <c r="F35" s="142">
        <v>1064</v>
      </c>
      <c r="G35" s="142">
        <v>1140</v>
      </c>
      <c r="H35" s="142">
        <v>1029</v>
      </c>
      <c r="I35" s="142">
        <v>807</v>
      </c>
      <c r="J35" s="143">
        <f t="shared" si="2"/>
        <v>4993</v>
      </c>
      <c r="K35" s="144">
        <f>J35/'ABS Estimated Population'!C9</f>
        <v>5.018292192650961E-2</v>
      </c>
      <c r="L35" s="33"/>
      <c r="M35" s="14"/>
      <c r="N35" s="30"/>
      <c r="O35" s="30"/>
      <c r="P35" s="16"/>
      <c r="Q35" s="16"/>
    </row>
    <row r="36" spans="1:17" s="17" customFormat="1" ht="20.100000000000001" customHeight="1" x14ac:dyDescent="0.2">
      <c r="A36" s="165"/>
      <c r="B36" s="21" t="s">
        <v>10</v>
      </c>
      <c r="C36" s="142">
        <v>10</v>
      </c>
      <c r="D36" s="142">
        <v>595</v>
      </c>
      <c r="E36" s="142">
        <v>3318</v>
      </c>
      <c r="F36" s="142">
        <v>3367</v>
      </c>
      <c r="G36" s="142">
        <v>3197</v>
      </c>
      <c r="H36" s="142">
        <v>2781</v>
      </c>
      <c r="I36" s="142">
        <v>3481</v>
      </c>
      <c r="J36" s="143">
        <f t="shared" si="2"/>
        <v>16749</v>
      </c>
      <c r="K36" s="144">
        <f>J36/'ABS Estimated Population'!C10</f>
        <v>0.10996074003072519</v>
      </c>
      <c r="L36" s="33"/>
      <c r="M36" s="14"/>
      <c r="N36" s="30"/>
      <c r="O36" s="30"/>
      <c r="P36" s="16"/>
      <c r="Q36" s="16"/>
    </row>
    <row r="37" spans="1:17" s="17" customFormat="1" ht="20.100000000000001" customHeight="1" x14ac:dyDescent="0.2">
      <c r="A37" s="164" t="s">
        <v>18</v>
      </c>
      <c r="B37" s="166"/>
      <c r="C37" s="145">
        <f>SUM(C29:C36)</f>
        <v>3426</v>
      </c>
      <c r="D37" s="145">
        <f t="shared" ref="D37:J37" si="3">SUM(D29:D36)</f>
        <v>25087</v>
      </c>
      <c r="E37" s="145">
        <f t="shared" si="3"/>
        <v>103253</v>
      </c>
      <c r="F37" s="145">
        <f t="shared" si="3"/>
        <v>123287</v>
      </c>
      <c r="G37" s="145">
        <f t="shared" si="3"/>
        <v>134776</v>
      </c>
      <c r="H37" s="145">
        <f t="shared" si="3"/>
        <v>135923</v>
      </c>
      <c r="I37" s="145">
        <f t="shared" si="3"/>
        <v>208645</v>
      </c>
      <c r="J37" s="145">
        <f t="shared" si="3"/>
        <v>734397</v>
      </c>
      <c r="K37" s="146">
        <f>J37/'ABS Estimated Population'!C11</f>
        <v>7.9373109828233895E-2</v>
      </c>
      <c r="L37" s="90"/>
      <c r="M37" s="14"/>
      <c r="N37" s="30"/>
      <c r="O37" s="30"/>
      <c r="P37" s="16"/>
      <c r="Q37" s="16"/>
    </row>
    <row r="38" spans="1:17" s="17" customFormat="1" ht="20.100000000000001" customHeight="1" x14ac:dyDescent="0.2">
      <c r="A38" s="30"/>
      <c r="B38" s="79"/>
      <c r="C38" s="79"/>
      <c r="D38" s="79"/>
      <c r="E38" s="79"/>
      <c r="F38" s="30"/>
      <c r="G38" s="30"/>
      <c r="H38" s="30"/>
      <c r="I38" s="30"/>
      <c r="J38" s="30"/>
      <c r="K38" s="30"/>
      <c r="L38" s="30"/>
      <c r="M38" s="30"/>
      <c r="N38" s="16"/>
      <c r="O38" s="16"/>
      <c r="P38" s="16"/>
      <c r="Q38" s="16"/>
    </row>
    <row r="39" spans="1:17" s="44" customFormat="1" ht="20.100000000000001" customHeight="1" x14ac:dyDescent="0.2">
      <c r="A39" s="214" t="s">
        <v>19</v>
      </c>
      <c r="B39" s="210"/>
      <c r="C39" s="210"/>
      <c r="D39" s="210"/>
      <c r="E39" s="210"/>
      <c r="F39" s="210"/>
      <c r="G39" s="210"/>
      <c r="H39" s="210"/>
      <c r="I39" s="210"/>
      <c r="J39" s="210"/>
      <c r="K39" s="210"/>
      <c r="L39" s="42"/>
      <c r="M39" s="42"/>
      <c r="N39" s="43"/>
      <c r="O39" s="43"/>
      <c r="P39" s="43"/>
      <c r="Q39" s="43"/>
    </row>
    <row r="40" spans="1:17" s="44" customFormat="1" ht="20.100000000000001" customHeight="1" x14ac:dyDescent="0.2">
      <c r="A40" s="215" t="s">
        <v>32</v>
      </c>
      <c r="B40" s="216"/>
      <c r="C40" s="216"/>
      <c r="D40" s="216"/>
      <c r="E40" s="216"/>
      <c r="F40" s="216"/>
      <c r="G40" s="216"/>
      <c r="H40" s="216"/>
      <c r="I40" s="216"/>
      <c r="J40" s="216"/>
      <c r="K40" s="216"/>
      <c r="L40" s="42"/>
      <c r="M40" s="42"/>
      <c r="N40" s="43"/>
      <c r="O40" s="43"/>
      <c r="P40" s="43"/>
      <c r="Q40" s="43"/>
    </row>
    <row r="41" spans="1:17" s="44" customFormat="1" ht="20.100000000000001" customHeight="1" x14ac:dyDescent="0.2">
      <c r="A41" s="216"/>
      <c r="B41" s="216"/>
      <c r="C41" s="216"/>
      <c r="D41" s="216"/>
      <c r="E41" s="216"/>
      <c r="F41" s="216"/>
      <c r="G41" s="216"/>
      <c r="H41" s="216"/>
      <c r="I41" s="216"/>
      <c r="J41" s="216"/>
      <c r="K41" s="216"/>
      <c r="L41" s="45"/>
      <c r="M41" s="42"/>
      <c r="N41" s="43"/>
      <c r="O41" s="43"/>
      <c r="P41" s="43"/>
      <c r="Q41" s="43"/>
    </row>
    <row r="42" spans="1:17" s="44" customFormat="1" ht="20.100000000000001" customHeight="1" x14ac:dyDescent="0.2">
      <c r="A42" s="213" t="s">
        <v>29</v>
      </c>
      <c r="B42" s="213"/>
      <c r="C42" s="213"/>
      <c r="D42" s="213"/>
      <c r="E42" s="213"/>
      <c r="F42" s="213"/>
      <c r="G42" s="213"/>
      <c r="H42" s="213"/>
      <c r="I42" s="213"/>
      <c r="J42" s="213"/>
      <c r="K42" s="213"/>
      <c r="L42" s="41"/>
      <c r="M42" s="40"/>
      <c r="N42" s="74"/>
      <c r="O42" s="43"/>
      <c r="P42" s="43"/>
      <c r="Q42" s="43"/>
    </row>
    <row r="43" spans="1:17" s="44" customFormat="1" ht="20.100000000000001" customHeight="1" x14ac:dyDescent="0.2">
      <c r="A43" s="217" t="s">
        <v>27</v>
      </c>
      <c r="B43" s="217"/>
      <c r="C43" s="217"/>
      <c r="D43" s="217"/>
      <c r="E43" s="217"/>
      <c r="F43" s="217"/>
      <c r="G43" s="217"/>
      <c r="H43" s="217"/>
      <c r="I43" s="217"/>
      <c r="J43" s="217"/>
      <c r="K43" s="217"/>
      <c r="L43" s="41"/>
      <c r="M43" s="40"/>
      <c r="N43" s="74"/>
      <c r="O43" s="43"/>
      <c r="P43" s="43"/>
      <c r="Q43" s="43"/>
    </row>
    <row r="44" spans="1:17" s="44" customFormat="1" ht="20.100000000000001" customHeight="1" x14ac:dyDescent="0.2">
      <c r="A44" s="217"/>
      <c r="B44" s="217"/>
      <c r="C44" s="217"/>
      <c r="D44" s="217"/>
      <c r="E44" s="217"/>
      <c r="F44" s="217"/>
      <c r="G44" s="217"/>
      <c r="H44" s="217"/>
      <c r="I44" s="217"/>
      <c r="J44" s="217"/>
      <c r="K44" s="217"/>
      <c r="L44" s="40"/>
      <c r="M44" s="40"/>
      <c r="N44" s="74"/>
      <c r="O44" s="43"/>
      <c r="P44" s="43"/>
      <c r="Q44" s="43"/>
    </row>
    <row r="45" spans="1:17" s="44" customFormat="1" ht="20.100000000000001" customHeight="1" x14ac:dyDescent="0.2">
      <c r="A45" s="209" t="s">
        <v>31</v>
      </c>
      <c r="B45" s="210"/>
      <c r="C45" s="210"/>
      <c r="D45" s="210"/>
      <c r="E45" s="210"/>
      <c r="F45" s="210"/>
      <c r="G45" s="210"/>
      <c r="H45" s="210"/>
      <c r="I45" s="210"/>
      <c r="J45" s="210"/>
      <c r="K45" s="210"/>
      <c r="L45" s="46"/>
      <c r="M45" s="47"/>
      <c r="N45" s="47"/>
      <c r="O45" s="43"/>
      <c r="P45" s="43"/>
      <c r="Q45" s="43"/>
    </row>
    <row r="46" spans="1:17" s="51" customFormat="1" ht="20.100000000000001" customHeight="1" x14ac:dyDescent="0.2">
      <c r="A46" s="211" t="s">
        <v>39</v>
      </c>
      <c r="B46" s="212"/>
      <c r="C46" s="212"/>
      <c r="D46" s="212"/>
      <c r="E46" s="212"/>
      <c r="F46" s="212"/>
      <c r="G46" s="212"/>
      <c r="H46" s="212"/>
      <c r="I46" s="212"/>
      <c r="J46" s="212"/>
      <c r="K46" s="212"/>
      <c r="L46" s="49"/>
      <c r="M46" s="50"/>
    </row>
    <row r="47" spans="1:17" s="55" customFormat="1" ht="20.100000000000001" customHeight="1" x14ac:dyDescent="0.2">
      <c r="A47" s="53"/>
      <c r="B47" s="60"/>
      <c r="C47" s="60"/>
      <c r="D47" s="60"/>
      <c r="E47" s="60"/>
      <c r="F47" s="53"/>
      <c r="G47" s="53"/>
      <c r="H47" s="53"/>
      <c r="I47" s="53"/>
      <c r="J47" s="53"/>
      <c r="K47" s="53"/>
      <c r="L47" s="53"/>
      <c r="M47" s="53"/>
      <c r="N47" s="54"/>
      <c r="O47" s="54"/>
      <c r="P47" s="54"/>
      <c r="Q47" s="54"/>
    </row>
    <row r="48" spans="1:17" ht="20.100000000000001" customHeight="1" x14ac:dyDescent="0.2">
      <c r="A48" s="53"/>
      <c r="B48" s="59"/>
      <c r="C48" s="59"/>
      <c r="D48" s="59"/>
      <c r="E48" s="59"/>
      <c r="F48" s="49"/>
      <c r="G48" s="49"/>
      <c r="H48" s="49"/>
      <c r="I48" s="49"/>
      <c r="J48" s="49"/>
      <c r="K48" s="49"/>
      <c r="L48" s="49"/>
      <c r="M48" s="49"/>
      <c r="N48" s="55"/>
    </row>
    <row r="49" spans="1:14" ht="20.100000000000001" customHeight="1" x14ac:dyDescent="0.2">
      <c r="A49" s="49"/>
      <c r="B49" s="59"/>
      <c r="C49" s="59"/>
      <c r="D49" s="59"/>
      <c r="E49" s="59"/>
      <c r="F49" s="49"/>
      <c r="G49" s="49"/>
      <c r="H49" s="49"/>
      <c r="I49" s="49"/>
      <c r="J49" s="49"/>
      <c r="K49" s="49"/>
      <c r="L49" s="49"/>
      <c r="M49" s="49"/>
      <c r="N49" s="55"/>
    </row>
    <row r="50" spans="1:14" ht="20.100000000000001" customHeight="1" x14ac:dyDescent="0.2">
      <c r="A50" s="49"/>
      <c r="B50" s="59"/>
      <c r="C50" s="59"/>
      <c r="D50" s="59"/>
      <c r="E50" s="59"/>
      <c r="F50" s="49"/>
      <c r="G50" s="49"/>
      <c r="H50" s="49"/>
      <c r="I50" s="49"/>
      <c r="J50" s="49"/>
      <c r="K50" s="49"/>
      <c r="L50" s="49"/>
      <c r="M50" s="49"/>
      <c r="N50" s="55"/>
    </row>
    <row r="51" spans="1:14" ht="20.100000000000001" customHeight="1" x14ac:dyDescent="0.2">
      <c r="A51" s="49"/>
      <c r="B51" s="59"/>
      <c r="C51" s="59"/>
      <c r="D51" s="59"/>
      <c r="E51" s="59"/>
      <c r="F51" s="49"/>
      <c r="G51" s="49"/>
      <c r="H51" s="49"/>
      <c r="I51" s="49"/>
      <c r="J51" s="49"/>
      <c r="K51" s="49"/>
      <c r="L51" s="49"/>
      <c r="M51" s="49"/>
      <c r="N51" s="55"/>
    </row>
    <row r="52" spans="1:14" ht="20.100000000000001" customHeight="1" x14ac:dyDescent="0.2">
      <c r="A52" s="49"/>
      <c r="B52" s="59"/>
      <c r="C52" s="59"/>
      <c r="D52" s="59"/>
      <c r="E52" s="59"/>
      <c r="F52" s="49"/>
      <c r="G52" s="49"/>
      <c r="H52" s="49"/>
      <c r="I52" s="49"/>
      <c r="J52" s="49"/>
      <c r="K52" s="49"/>
      <c r="L52" s="49"/>
      <c r="M52" s="49"/>
      <c r="N52" s="55"/>
    </row>
    <row r="53" spans="1:14" ht="20.100000000000001" customHeight="1" x14ac:dyDescent="0.2">
      <c r="A53" s="49"/>
      <c r="B53" s="59"/>
      <c r="C53" s="59"/>
      <c r="D53" s="59"/>
      <c r="E53" s="59"/>
      <c r="F53" s="49"/>
      <c r="G53" s="49"/>
      <c r="H53" s="49"/>
      <c r="I53" s="49"/>
      <c r="J53" s="49"/>
      <c r="K53" s="49"/>
      <c r="L53" s="49"/>
      <c r="M53" s="49"/>
      <c r="N53" s="55"/>
    </row>
    <row r="54" spans="1:14" ht="20.100000000000001" customHeight="1" x14ac:dyDescent="0.2">
      <c r="A54" s="49"/>
      <c r="B54" s="59"/>
      <c r="C54" s="59"/>
      <c r="D54" s="59"/>
      <c r="E54" s="59"/>
      <c r="F54" s="49"/>
      <c r="G54" s="49"/>
      <c r="H54" s="49"/>
      <c r="I54" s="49"/>
      <c r="J54" s="49"/>
      <c r="K54" s="49"/>
      <c r="L54" s="49"/>
      <c r="M54" s="49"/>
      <c r="N54" s="55"/>
    </row>
    <row r="55" spans="1:14" ht="20.100000000000001" customHeight="1" x14ac:dyDescent="0.2">
      <c r="A55" s="56"/>
      <c r="B55" s="60"/>
      <c r="C55" s="60"/>
      <c r="D55" s="60"/>
      <c r="E55" s="60"/>
      <c r="F55" s="56"/>
      <c r="G55" s="56"/>
      <c r="H55" s="56"/>
      <c r="I55" s="56"/>
      <c r="J55" s="56"/>
      <c r="K55" s="56"/>
      <c r="L55" s="56"/>
      <c r="M55" s="56"/>
    </row>
    <row r="56" spans="1:14" ht="20.100000000000001" customHeight="1" x14ac:dyDescent="0.2">
      <c r="A56" s="56"/>
      <c r="B56" s="60"/>
      <c r="C56" s="60"/>
      <c r="D56" s="60"/>
      <c r="E56" s="60"/>
      <c r="F56" s="56"/>
      <c r="G56" s="56"/>
      <c r="H56" s="56"/>
      <c r="I56" s="56"/>
      <c r="J56" s="56"/>
      <c r="K56" s="56"/>
      <c r="L56" s="56"/>
      <c r="M56" s="56"/>
    </row>
    <row r="57" spans="1:14" ht="20.100000000000001" customHeight="1" x14ac:dyDescent="0.2">
      <c r="A57" s="56"/>
      <c r="B57" s="60"/>
      <c r="C57" s="60"/>
      <c r="D57" s="60"/>
      <c r="E57" s="60"/>
      <c r="F57" s="56"/>
      <c r="G57" s="56"/>
      <c r="H57" s="56"/>
      <c r="I57" s="56"/>
      <c r="J57" s="56"/>
      <c r="K57" s="56"/>
      <c r="L57" s="56"/>
      <c r="M57" s="56"/>
    </row>
    <row r="58" spans="1:14" ht="20.100000000000001" customHeight="1" x14ac:dyDescent="0.2">
      <c r="A58" s="56"/>
      <c r="B58" s="60"/>
      <c r="C58" s="60"/>
      <c r="D58" s="60"/>
      <c r="E58" s="60"/>
      <c r="F58" s="56"/>
      <c r="G58" s="56"/>
      <c r="H58" s="56"/>
      <c r="I58" s="56"/>
      <c r="J58" s="56"/>
      <c r="K58" s="56"/>
      <c r="L58" s="56"/>
      <c r="M58" s="56"/>
    </row>
    <row r="59" spans="1:14" ht="20.100000000000001" customHeight="1" x14ac:dyDescent="0.2">
      <c r="A59" s="56"/>
      <c r="B59" s="60"/>
      <c r="C59" s="60"/>
      <c r="D59" s="60"/>
      <c r="E59" s="60"/>
      <c r="F59" s="56"/>
      <c r="G59" s="56"/>
      <c r="H59" s="56"/>
      <c r="I59" s="56"/>
      <c r="J59" s="56"/>
      <c r="K59" s="56"/>
      <c r="L59" s="56"/>
      <c r="M59" s="56"/>
    </row>
    <row r="60" spans="1:14" ht="20.100000000000001" customHeight="1" x14ac:dyDescent="0.2">
      <c r="A60" s="56"/>
      <c r="B60" s="60"/>
      <c r="C60" s="60"/>
      <c r="D60" s="60"/>
      <c r="E60" s="60"/>
      <c r="F60" s="56"/>
      <c r="G60" s="56"/>
      <c r="H60" s="56"/>
      <c r="I60" s="56"/>
      <c r="J60" s="56"/>
      <c r="K60" s="56"/>
      <c r="L60" s="56"/>
      <c r="M60" s="56"/>
    </row>
    <row r="61" spans="1:14" ht="20.100000000000001" customHeight="1" x14ac:dyDescent="0.2">
      <c r="A61" s="56"/>
      <c r="B61" s="60"/>
      <c r="C61" s="60"/>
      <c r="D61" s="60"/>
      <c r="E61" s="60"/>
      <c r="F61" s="56"/>
      <c r="G61" s="56"/>
      <c r="H61" s="56"/>
      <c r="I61" s="56"/>
      <c r="J61" s="56"/>
      <c r="K61" s="56"/>
      <c r="L61" s="56"/>
      <c r="M61" s="56"/>
    </row>
    <row r="62" spans="1:14" ht="20.100000000000001" customHeight="1" x14ac:dyDescent="0.2">
      <c r="A62" s="56"/>
      <c r="B62" s="60"/>
      <c r="C62" s="60"/>
      <c r="D62" s="60"/>
      <c r="E62" s="60"/>
      <c r="F62" s="56"/>
      <c r="G62" s="56"/>
      <c r="H62" s="56"/>
      <c r="I62" s="56"/>
      <c r="J62" s="56"/>
      <c r="K62" s="56"/>
      <c r="L62" s="56"/>
      <c r="M62" s="56"/>
    </row>
    <row r="63" spans="1:14" ht="20.100000000000001" customHeight="1" x14ac:dyDescent="0.2">
      <c r="A63" s="56"/>
      <c r="B63" s="60"/>
      <c r="C63" s="60"/>
      <c r="D63" s="60"/>
      <c r="E63" s="60"/>
      <c r="F63" s="56"/>
      <c r="G63" s="56"/>
      <c r="H63" s="56"/>
      <c r="I63" s="56"/>
      <c r="J63" s="56"/>
      <c r="K63" s="56"/>
      <c r="L63" s="56"/>
      <c r="M63" s="56"/>
    </row>
    <row r="64" spans="1:14" ht="20.100000000000001" customHeight="1" x14ac:dyDescent="0.2">
      <c r="A64" s="56"/>
      <c r="B64" s="60"/>
      <c r="C64" s="60"/>
      <c r="D64" s="60"/>
      <c r="E64" s="60"/>
      <c r="F64" s="56"/>
      <c r="G64" s="56"/>
      <c r="H64" s="56"/>
      <c r="I64" s="56"/>
      <c r="J64" s="56"/>
      <c r="K64" s="56"/>
      <c r="L64" s="56"/>
      <c r="M64" s="56"/>
    </row>
    <row r="65" spans="1:13" ht="20.100000000000001" customHeight="1" x14ac:dyDescent="0.2">
      <c r="A65" s="56"/>
      <c r="B65" s="60"/>
      <c r="C65" s="60"/>
      <c r="D65" s="60"/>
      <c r="E65" s="60"/>
      <c r="F65" s="56"/>
      <c r="G65" s="56"/>
      <c r="H65" s="56"/>
      <c r="I65" s="56"/>
      <c r="J65" s="56"/>
      <c r="K65" s="56"/>
      <c r="L65" s="56"/>
      <c r="M65" s="56"/>
    </row>
    <row r="66" spans="1:13" ht="20.100000000000001" customHeight="1" x14ac:dyDescent="0.2">
      <c r="A66" s="56"/>
      <c r="B66" s="60"/>
      <c r="C66" s="60"/>
      <c r="D66" s="60"/>
      <c r="E66" s="60"/>
      <c r="F66" s="56"/>
      <c r="G66" s="56"/>
      <c r="H66" s="56"/>
      <c r="I66" s="56"/>
      <c r="J66" s="56"/>
      <c r="K66" s="56"/>
      <c r="L66" s="56"/>
      <c r="M66" s="56"/>
    </row>
    <row r="67" spans="1:13" ht="20.100000000000001" customHeight="1" x14ac:dyDescent="0.2">
      <c r="A67" s="56"/>
      <c r="B67" s="60"/>
      <c r="C67" s="60"/>
      <c r="D67" s="60"/>
      <c r="E67" s="60"/>
      <c r="F67" s="56"/>
      <c r="G67" s="56"/>
      <c r="H67" s="56"/>
      <c r="I67" s="56"/>
      <c r="J67" s="56"/>
      <c r="K67" s="56"/>
      <c r="L67" s="56"/>
      <c r="M67" s="56"/>
    </row>
    <row r="68" spans="1:13" ht="20.100000000000001" customHeight="1" x14ac:dyDescent="0.2">
      <c r="A68" s="56"/>
      <c r="B68" s="60"/>
      <c r="C68" s="60"/>
      <c r="D68" s="60"/>
      <c r="E68" s="60"/>
      <c r="F68" s="56"/>
      <c r="G68" s="56"/>
      <c r="H68" s="56"/>
      <c r="I68" s="56"/>
      <c r="J68" s="56"/>
      <c r="K68" s="56"/>
      <c r="L68" s="56"/>
      <c r="M68" s="56"/>
    </row>
    <row r="69" spans="1:13" ht="20.100000000000001" customHeight="1" x14ac:dyDescent="0.2">
      <c r="A69" s="56"/>
      <c r="B69" s="60"/>
      <c r="C69" s="60"/>
      <c r="D69" s="60"/>
      <c r="E69" s="60"/>
      <c r="F69" s="56"/>
      <c r="G69" s="56"/>
      <c r="H69" s="56"/>
      <c r="I69" s="56"/>
      <c r="J69" s="56"/>
      <c r="K69" s="56"/>
      <c r="L69" s="56"/>
      <c r="M69" s="56"/>
    </row>
  </sheetData>
  <mergeCells count="18">
    <mergeCell ref="A45:K45"/>
    <mergeCell ref="A46:K46"/>
    <mergeCell ref="A42:K42"/>
    <mergeCell ref="A27:B28"/>
    <mergeCell ref="A29:A36"/>
    <mergeCell ref="A37:B37"/>
    <mergeCell ref="A39:K39"/>
    <mergeCell ref="A40:K41"/>
    <mergeCell ref="A43:K44"/>
    <mergeCell ref="C27:K27"/>
    <mergeCell ref="C1:E1"/>
    <mergeCell ref="C14:K14"/>
    <mergeCell ref="A1:B2"/>
    <mergeCell ref="A14:B15"/>
    <mergeCell ref="A16:A23"/>
    <mergeCell ref="A24:B24"/>
    <mergeCell ref="A3:A10"/>
    <mergeCell ref="A11:B11"/>
  </mergeCells>
  <phoneticPr fontId="6" type="noConversion"/>
  <pageMargins left="0.74803149606299213" right="0.74803149606299213" top="0.98425196850393704" bottom="0.98425196850393704" header="0.51181102362204722" footer="0.51181102362204722"/>
  <pageSetup paperSize="9" scale="61" orientation="portrait" r:id="rId1"/>
  <headerFooter alignWithMargins="0">
    <oddHeader>&amp;C&amp;"Arial,Bold"The Australian Organ Donor  Register
Legally Valid Consent Registrations (Including Intent Registrations of 16 &amp; 17 year olds)
as at 31/05/2016</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Q55"/>
  <sheetViews>
    <sheetView zoomScaleNormal="100" workbookViewId="0">
      <selection activeCell="F7" sqref="F7"/>
    </sheetView>
  </sheetViews>
  <sheetFormatPr defaultRowHeight="20.100000000000001" customHeight="1" x14ac:dyDescent="0.2"/>
  <cols>
    <col min="1" max="2" width="8.7109375" style="57" customWidth="1"/>
    <col min="3" max="17" width="12.7109375" style="57" customWidth="1"/>
    <col min="18" max="54" width="12.7109375" style="58" customWidth="1"/>
    <col min="55" max="16384" width="9.140625" style="58"/>
  </cols>
  <sheetData>
    <row r="1" spans="1:17" s="37" customFormat="1" ht="20.100000000000001" customHeight="1" x14ac:dyDescent="0.2">
      <c r="A1" s="177" t="s">
        <v>11</v>
      </c>
      <c r="B1" s="194"/>
      <c r="C1" s="191"/>
      <c r="D1" s="192"/>
      <c r="E1" s="193"/>
      <c r="F1" s="62"/>
      <c r="G1" s="36"/>
      <c r="H1" s="36"/>
      <c r="I1" s="36"/>
      <c r="J1" s="36"/>
      <c r="K1" s="36"/>
      <c r="L1" s="36"/>
      <c r="M1" s="36"/>
      <c r="N1" s="36"/>
      <c r="O1" s="36"/>
      <c r="P1" s="36"/>
      <c r="Q1" s="36"/>
    </row>
    <row r="2" spans="1:17" s="17" customFormat="1" ht="127.5" x14ac:dyDescent="0.2">
      <c r="A2" s="194"/>
      <c r="B2" s="194"/>
      <c r="C2" s="10" t="s">
        <v>26</v>
      </c>
      <c r="D2" s="10" t="s">
        <v>25</v>
      </c>
      <c r="E2" s="18" t="s">
        <v>22</v>
      </c>
      <c r="F2" s="19"/>
      <c r="G2" s="16"/>
      <c r="H2" s="16"/>
      <c r="I2" s="16"/>
      <c r="J2" s="16"/>
      <c r="K2" s="16"/>
      <c r="L2" s="16"/>
      <c r="M2" s="16"/>
      <c r="N2" s="16"/>
      <c r="O2" s="16"/>
      <c r="P2" s="16"/>
      <c r="Q2" s="16"/>
    </row>
    <row r="3" spans="1:17" s="37" customFormat="1" ht="20.100000000000001" customHeight="1" x14ac:dyDescent="0.2">
      <c r="A3" s="195" t="s">
        <v>17</v>
      </c>
      <c r="B3" s="21" t="s">
        <v>3</v>
      </c>
      <c r="C3" s="134">
        <v>451957</v>
      </c>
      <c r="D3" s="66">
        <v>0.23069999999999999</v>
      </c>
      <c r="E3" s="23">
        <f>IF(C3=0,0,(C3-'May 16'!C3)/'May 16'!C3)</f>
        <v>1.2959040735137558E-2</v>
      </c>
      <c r="F3" s="67"/>
      <c r="G3" s="36"/>
      <c r="H3" s="36"/>
      <c r="I3" s="36"/>
      <c r="J3" s="36"/>
      <c r="K3" s="36"/>
      <c r="L3" s="36"/>
      <c r="M3" s="36"/>
      <c r="N3" s="36"/>
      <c r="O3" s="36"/>
      <c r="P3" s="36"/>
      <c r="Q3" s="36"/>
    </row>
    <row r="4" spans="1:17" s="37" customFormat="1" ht="20.100000000000001" customHeight="1" x14ac:dyDescent="0.2">
      <c r="A4" s="195"/>
      <c r="B4" s="21" t="s">
        <v>4</v>
      </c>
      <c r="C4" s="134">
        <v>489941</v>
      </c>
      <c r="D4" s="66">
        <v>0.25009999999999999</v>
      </c>
      <c r="E4" s="23">
        <f>IF(C4=0,0,(C4-'May 16'!C4)/'May 16'!C4)</f>
        <v>7.8187353437281434E-3</v>
      </c>
      <c r="F4" s="67"/>
      <c r="G4" s="36"/>
      <c r="H4" s="36"/>
      <c r="I4" s="36"/>
      <c r="J4" s="36"/>
      <c r="K4" s="36"/>
      <c r="L4" s="36"/>
      <c r="M4" s="36"/>
      <c r="N4" s="36"/>
      <c r="O4" s="36"/>
      <c r="P4" s="36"/>
      <c r="Q4" s="36"/>
    </row>
    <row r="5" spans="1:17" s="37" customFormat="1" ht="20.100000000000001" customHeight="1" x14ac:dyDescent="0.2">
      <c r="A5" s="195"/>
      <c r="B5" s="21" t="s">
        <v>5</v>
      </c>
      <c r="C5" s="134">
        <v>389386</v>
      </c>
      <c r="D5" s="66">
        <v>0.1988</v>
      </c>
      <c r="E5" s="23">
        <f>IF(C5=0,0,(C5-'May 16'!C5)/'May 16'!C5)</f>
        <v>1.0630953307897947E-2</v>
      </c>
      <c r="F5" s="67"/>
      <c r="G5" s="36"/>
      <c r="H5" s="36"/>
      <c r="I5" s="36"/>
      <c r="J5" s="36"/>
      <c r="K5" s="36"/>
      <c r="L5" s="36"/>
      <c r="M5" s="36"/>
      <c r="N5" s="36"/>
      <c r="O5" s="36"/>
      <c r="P5" s="36"/>
      <c r="Q5" s="36"/>
    </row>
    <row r="6" spans="1:17" s="37" customFormat="1" ht="20.100000000000001" customHeight="1" x14ac:dyDescent="0.2">
      <c r="A6" s="195"/>
      <c r="B6" s="21" t="s">
        <v>6</v>
      </c>
      <c r="C6" s="134">
        <v>221159</v>
      </c>
      <c r="D6" s="66">
        <v>0.1129</v>
      </c>
      <c r="E6" s="23">
        <f>IF(C6=0,0,(C6-'May 16'!C6)/'May 16'!C6)</f>
        <v>6.3065071687604937E-3</v>
      </c>
      <c r="F6" s="67"/>
      <c r="G6" s="36"/>
      <c r="H6" s="36"/>
      <c r="I6" s="36"/>
      <c r="J6" s="36"/>
      <c r="K6" s="36"/>
      <c r="L6" s="36"/>
      <c r="M6" s="36"/>
      <c r="N6" s="36"/>
      <c r="O6" s="36"/>
      <c r="P6" s="36"/>
      <c r="Q6" s="36"/>
    </row>
    <row r="7" spans="1:17" s="37" customFormat="1" ht="20.100000000000001" customHeight="1" x14ac:dyDescent="0.2">
      <c r="A7" s="195"/>
      <c r="B7" s="21" t="s">
        <v>7</v>
      </c>
      <c r="C7" s="134">
        <v>290909</v>
      </c>
      <c r="D7" s="66">
        <v>0.14849999999999999</v>
      </c>
      <c r="E7" s="23">
        <f>IF(C7=0,0,(C7-'May 16'!C7)/'May 16'!C7)</f>
        <v>5.5790801776733094E-3</v>
      </c>
      <c r="F7" s="67"/>
      <c r="G7" s="36"/>
      <c r="H7" s="36"/>
      <c r="I7" s="36"/>
      <c r="J7" s="36"/>
      <c r="K7" s="36"/>
      <c r="L7" s="36"/>
      <c r="M7" s="36"/>
      <c r="N7" s="36"/>
      <c r="O7" s="36"/>
      <c r="P7" s="36"/>
      <c r="Q7" s="36"/>
    </row>
    <row r="8" spans="1:17" s="37" customFormat="1" ht="20.100000000000001" customHeight="1" x14ac:dyDescent="0.2">
      <c r="A8" s="195"/>
      <c r="B8" s="21" t="s">
        <v>8</v>
      </c>
      <c r="C8" s="134">
        <v>57728</v>
      </c>
      <c r="D8" s="66">
        <v>2.9499999999999998E-2</v>
      </c>
      <c r="E8" s="23">
        <f>IF(C8=0,0,(C8-'May 16'!C8)/'May 16'!C8)</f>
        <v>5.3990037967187989E-3</v>
      </c>
      <c r="F8" s="67"/>
      <c r="G8" s="36"/>
      <c r="H8" s="36"/>
      <c r="I8" s="36"/>
      <c r="J8" s="36"/>
      <c r="K8" s="36"/>
      <c r="L8" s="36"/>
      <c r="M8" s="36"/>
      <c r="N8" s="36"/>
      <c r="O8" s="36"/>
      <c r="P8" s="36"/>
      <c r="Q8" s="36"/>
    </row>
    <row r="9" spans="1:17" s="37" customFormat="1" ht="20.100000000000001" customHeight="1" x14ac:dyDescent="0.2">
      <c r="A9" s="195"/>
      <c r="B9" s="21" t="s">
        <v>9</v>
      </c>
      <c r="C9" s="134">
        <v>14080</v>
      </c>
      <c r="D9" s="66">
        <v>7.1999999999999998E-3</v>
      </c>
      <c r="E9" s="23">
        <f>IF(C9=0,0,(C9-'May 16'!C9)/'May 16'!C9)</f>
        <v>7.5855159582081007E-3</v>
      </c>
      <c r="F9" s="67"/>
      <c r="G9" s="36"/>
      <c r="H9" s="36"/>
      <c r="I9" s="36"/>
      <c r="J9" s="36"/>
      <c r="K9" s="36"/>
      <c r="L9" s="36"/>
      <c r="M9" s="36"/>
      <c r="N9" s="36"/>
      <c r="O9" s="36"/>
      <c r="P9" s="36"/>
      <c r="Q9" s="36"/>
    </row>
    <row r="10" spans="1:17" s="37" customFormat="1" ht="20.100000000000001" customHeight="1" x14ac:dyDescent="0.2">
      <c r="A10" s="195"/>
      <c r="B10" s="21" t="s">
        <v>10</v>
      </c>
      <c r="C10" s="134">
        <v>43765</v>
      </c>
      <c r="D10" s="66">
        <v>2.23E-2</v>
      </c>
      <c r="E10" s="23">
        <f>IF(C10=0,0,(C10-'May 16'!C10)/'May 16'!C10)</f>
        <v>8.5263279179628986E-3</v>
      </c>
      <c r="F10" s="67"/>
      <c r="G10" s="36"/>
      <c r="H10" s="36"/>
      <c r="I10" s="36"/>
      <c r="J10" s="36"/>
      <c r="K10" s="36"/>
      <c r="L10" s="36"/>
      <c r="M10" s="36"/>
      <c r="N10" s="36"/>
      <c r="O10" s="36"/>
      <c r="P10" s="36"/>
      <c r="Q10" s="36"/>
    </row>
    <row r="11" spans="1:17" s="17" customFormat="1" ht="20.100000000000001" customHeight="1" x14ac:dyDescent="0.2">
      <c r="A11" s="164" t="s">
        <v>18</v>
      </c>
      <c r="B11" s="166"/>
      <c r="C11" s="156">
        <f>SUM(C3:C10)</f>
        <v>1958925</v>
      </c>
      <c r="D11" s="26">
        <f>SUM(D3:D10)</f>
        <v>0.99999999999999989</v>
      </c>
      <c r="E11" s="26">
        <f>IF(C11=0,0,(C11-'May 16'!C11)/'May 16'!C11)</f>
        <v>8.9958072790580282E-3</v>
      </c>
      <c r="F11" s="28"/>
      <c r="G11" s="16"/>
      <c r="H11" s="16"/>
      <c r="I11" s="16"/>
      <c r="J11" s="16"/>
      <c r="K11" s="16"/>
      <c r="L11" s="16"/>
      <c r="M11" s="16"/>
      <c r="N11" s="16"/>
      <c r="O11" s="16"/>
      <c r="P11" s="16"/>
      <c r="Q11" s="16"/>
    </row>
    <row r="14" spans="1:17" s="37" customFormat="1" ht="20.100000000000001" customHeight="1" x14ac:dyDescent="0.2">
      <c r="A14" s="164" t="s">
        <v>11</v>
      </c>
      <c r="B14" s="164"/>
      <c r="C14" s="175" t="s">
        <v>1</v>
      </c>
      <c r="D14" s="176"/>
      <c r="E14" s="176"/>
      <c r="F14" s="176"/>
      <c r="G14" s="176"/>
      <c r="H14" s="176"/>
      <c r="I14" s="176"/>
      <c r="J14" s="176"/>
      <c r="K14" s="196"/>
      <c r="L14" s="36"/>
      <c r="M14" s="36"/>
      <c r="N14" s="36"/>
      <c r="O14" s="36"/>
      <c r="P14" s="36"/>
      <c r="Q14" s="36"/>
    </row>
    <row r="15" spans="1:17" s="37" customFormat="1" ht="39.950000000000003" customHeight="1" x14ac:dyDescent="0.2">
      <c r="A15" s="164"/>
      <c r="B15" s="164"/>
      <c r="C15" s="21" t="s">
        <v>20</v>
      </c>
      <c r="D15" s="21" t="s">
        <v>21</v>
      </c>
      <c r="E15" s="21" t="s">
        <v>12</v>
      </c>
      <c r="F15" s="21" t="s">
        <v>13</v>
      </c>
      <c r="G15" s="21" t="s">
        <v>14</v>
      </c>
      <c r="H15" s="21" t="s">
        <v>15</v>
      </c>
      <c r="I15" s="21" t="s">
        <v>16</v>
      </c>
      <c r="J15" s="21" t="s">
        <v>2</v>
      </c>
      <c r="K15" s="38" t="s">
        <v>23</v>
      </c>
      <c r="L15" s="36"/>
      <c r="M15" s="36"/>
      <c r="N15" s="36"/>
      <c r="O15" s="36"/>
      <c r="P15" s="36"/>
      <c r="Q15" s="36"/>
    </row>
    <row r="16" spans="1:17" s="37" customFormat="1" ht="20.100000000000001" customHeight="1" x14ac:dyDescent="0.2">
      <c r="A16" s="195" t="s">
        <v>17</v>
      </c>
      <c r="B16" s="21" t="s">
        <v>3</v>
      </c>
      <c r="C16" s="134">
        <v>454</v>
      </c>
      <c r="D16" s="134">
        <v>11011</v>
      </c>
      <c r="E16" s="134">
        <v>43203</v>
      </c>
      <c r="F16" s="134">
        <v>53777</v>
      </c>
      <c r="G16" s="134">
        <v>49622</v>
      </c>
      <c r="H16" s="134">
        <v>49128</v>
      </c>
      <c r="I16" s="134">
        <v>73584</v>
      </c>
      <c r="J16" s="134">
        <f>SUM(C16:I16)</f>
        <v>280779</v>
      </c>
      <c r="K16" s="126">
        <f>J16/'ABS Estimated Population'!D3</f>
        <v>9.1854530536882126E-2</v>
      </c>
      <c r="L16" s="36"/>
      <c r="M16" s="36"/>
      <c r="N16" s="36"/>
      <c r="O16" s="36"/>
      <c r="P16" s="36"/>
      <c r="Q16" s="36"/>
    </row>
    <row r="17" spans="1:17" s="37" customFormat="1" ht="20.100000000000001" customHeight="1" x14ac:dyDescent="0.2">
      <c r="A17" s="195"/>
      <c r="B17" s="21" t="s">
        <v>4</v>
      </c>
      <c r="C17" s="134">
        <v>394</v>
      </c>
      <c r="D17" s="134">
        <v>17002</v>
      </c>
      <c r="E17" s="134">
        <v>68133</v>
      </c>
      <c r="F17" s="134">
        <v>64666</v>
      </c>
      <c r="G17" s="134">
        <v>54273</v>
      </c>
      <c r="H17" s="134">
        <v>46924</v>
      </c>
      <c r="I17" s="134">
        <v>56243</v>
      </c>
      <c r="J17" s="134">
        <f t="shared" ref="J17:J23" si="0">SUM(C17:I17)</f>
        <v>307635</v>
      </c>
      <c r="K17" s="126">
        <f>J17/'ABS Estimated Population'!D4</f>
        <v>0.12832952407093695</v>
      </c>
      <c r="L17" s="36"/>
      <c r="M17" s="36"/>
      <c r="N17" s="36"/>
      <c r="O17" s="36"/>
      <c r="P17" s="36"/>
      <c r="Q17" s="36"/>
    </row>
    <row r="18" spans="1:17" s="37" customFormat="1" ht="20.100000000000001" customHeight="1" x14ac:dyDescent="0.2">
      <c r="A18" s="195"/>
      <c r="B18" s="21" t="s">
        <v>5</v>
      </c>
      <c r="C18" s="134">
        <v>447</v>
      </c>
      <c r="D18" s="134">
        <v>10935</v>
      </c>
      <c r="E18" s="134">
        <v>43754</v>
      </c>
      <c r="F18" s="134">
        <v>49733</v>
      </c>
      <c r="G18" s="134">
        <v>46516</v>
      </c>
      <c r="H18" s="134">
        <v>42713</v>
      </c>
      <c r="I18" s="134">
        <v>52251</v>
      </c>
      <c r="J18" s="134">
        <f t="shared" si="0"/>
        <v>246349</v>
      </c>
      <c r="K18" s="126">
        <f>J18/'ABS Estimated Population'!D5</f>
        <v>0.13068808471020124</v>
      </c>
      <c r="L18" s="36"/>
      <c r="M18" s="36"/>
      <c r="N18" s="36"/>
      <c r="O18" s="36"/>
      <c r="P18" s="36"/>
      <c r="Q18" s="36"/>
    </row>
    <row r="19" spans="1:17" s="37" customFormat="1" ht="20.100000000000001" customHeight="1" x14ac:dyDescent="0.2">
      <c r="A19" s="195"/>
      <c r="B19" s="21" t="s">
        <v>6</v>
      </c>
      <c r="C19" s="134">
        <v>3231</v>
      </c>
      <c r="D19" s="134">
        <v>13910</v>
      </c>
      <c r="E19" s="134">
        <v>23996</v>
      </c>
      <c r="F19" s="134">
        <v>20398</v>
      </c>
      <c r="G19" s="134">
        <v>20476</v>
      </c>
      <c r="H19" s="134">
        <v>20278</v>
      </c>
      <c r="I19" s="134">
        <v>29078</v>
      </c>
      <c r="J19" s="134">
        <f t="shared" si="0"/>
        <v>131367</v>
      </c>
      <c r="K19" s="126">
        <f>J19/'ABS Estimated Population'!D6</f>
        <v>0.18884309579222616</v>
      </c>
      <c r="L19" s="36"/>
      <c r="M19" s="36"/>
      <c r="N19" s="36"/>
      <c r="O19" s="36"/>
      <c r="P19" s="36"/>
      <c r="Q19" s="36"/>
    </row>
    <row r="20" spans="1:17" s="37" customFormat="1" ht="20.100000000000001" customHeight="1" x14ac:dyDescent="0.2">
      <c r="A20" s="195"/>
      <c r="B20" s="21" t="s">
        <v>7</v>
      </c>
      <c r="C20" s="134">
        <v>143</v>
      </c>
      <c r="D20" s="134">
        <v>7953</v>
      </c>
      <c r="E20" s="134">
        <v>38005</v>
      </c>
      <c r="F20" s="134">
        <v>37237</v>
      </c>
      <c r="G20" s="134">
        <v>33868</v>
      </c>
      <c r="H20" s="134">
        <v>29701</v>
      </c>
      <c r="I20" s="134">
        <v>33725</v>
      </c>
      <c r="J20" s="134">
        <f t="shared" si="0"/>
        <v>180632</v>
      </c>
      <c r="K20" s="126">
        <f>J20/'ABS Estimated Population'!D7</f>
        <v>0.17886233604714949</v>
      </c>
      <c r="L20" s="36"/>
      <c r="M20" s="36"/>
      <c r="N20" s="36"/>
      <c r="O20" s="36"/>
      <c r="P20" s="36"/>
      <c r="Q20" s="36"/>
    </row>
    <row r="21" spans="1:17" s="37" customFormat="1" ht="20.100000000000001" customHeight="1" x14ac:dyDescent="0.2">
      <c r="A21" s="195"/>
      <c r="B21" s="21" t="s">
        <v>8</v>
      </c>
      <c r="C21" s="134">
        <v>52</v>
      </c>
      <c r="D21" s="134">
        <v>1988</v>
      </c>
      <c r="E21" s="134">
        <v>6362</v>
      </c>
      <c r="F21" s="134">
        <v>6473</v>
      </c>
      <c r="G21" s="134">
        <v>6894</v>
      </c>
      <c r="H21" s="134">
        <v>7030</v>
      </c>
      <c r="I21" s="134">
        <v>7747</v>
      </c>
      <c r="J21" s="134">
        <f t="shared" si="0"/>
        <v>36546</v>
      </c>
      <c r="K21" s="126">
        <f>J21/'ABS Estimated Population'!D8</f>
        <v>0.17461394388808196</v>
      </c>
      <c r="L21" s="36"/>
      <c r="M21" s="36"/>
      <c r="N21" s="36"/>
      <c r="O21" s="36"/>
      <c r="P21" s="36"/>
      <c r="Q21" s="36"/>
    </row>
    <row r="22" spans="1:17" s="37" customFormat="1" ht="20.100000000000001" customHeight="1" x14ac:dyDescent="0.2">
      <c r="A22" s="195"/>
      <c r="B22" s="21" t="s">
        <v>9</v>
      </c>
      <c r="C22" s="134">
        <v>13</v>
      </c>
      <c r="D22" s="134">
        <v>436</v>
      </c>
      <c r="E22" s="134">
        <v>2366</v>
      </c>
      <c r="F22" s="134">
        <v>2250</v>
      </c>
      <c r="G22" s="134">
        <v>1824</v>
      </c>
      <c r="H22" s="134">
        <v>1328</v>
      </c>
      <c r="I22" s="134">
        <v>843</v>
      </c>
      <c r="J22" s="134">
        <f t="shared" si="0"/>
        <v>9060</v>
      </c>
      <c r="K22" s="126">
        <f>J22/'ABS Estimated Population'!D9</f>
        <v>0.10414391631702971</v>
      </c>
      <c r="L22" s="36"/>
      <c r="M22" s="36"/>
      <c r="N22" s="36"/>
      <c r="O22" s="36"/>
      <c r="P22" s="36"/>
      <c r="Q22" s="36"/>
    </row>
    <row r="23" spans="1:17" s="37" customFormat="1" ht="20.100000000000001" customHeight="1" x14ac:dyDescent="0.2">
      <c r="A23" s="195"/>
      <c r="B23" s="21" t="s">
        <v>10</v>
      </c>
      <c r="C23" s="134">
        <v>33</v>
      </c>
      <c r="D23" s="134">
        <v>1660</v>
      </c>
      <c r="E23" s="134">
        <v>6511</v>
      </c>
      <c r="F23" s="134">
        <v>5919</v>
      </c>
      <c r="G23" s="134">
        <v>4609</v>
      </c>
      <c r="H23" s="134">
        <v>3754</v>
      </c>
      <c r="I23" s="134">
        <v>4413</v>
      </c>
      <c r="J23" s="134">
        <f t="shared" si="0"/>
        <v>26899</v>
      </c>
      <c r="K23" s="126">
        <f>J23/'ABS Estimated Population'!D10</f>
        <v>0.17153771100241691</v>
      </c>
      <c r="L23" s="36"/>
      <c r="M23" s="36"/>
      <c r="N23" s="36"/>
      <c r="O23" s="36"/>
      <c r="P23" s="36"/>
      <c r="Q23" s="36"/>
    </row>
    <row r="24" spans="1:17" s="37" customFormat="1" ht="20.100000000000001" customHeight="1" x14ac:dyDescent="0.2">
      <c r="A24" s="164" t="s">
        <v>18</v>
      </c>
      <c r="B24" s="166"/>
      <c r="C24" s="132">
        <f>SUM(C16:C23)</f>
        <v>4767</v>
      </c>
      <c r="D24" s="132">
        <f t="shared" ref="D24:J24" si="1">SUM(D16:D23)</f>
        <v>64895</v>
      </c>
      <c r="E24" s="132">
        <f t="shared" si="1"/>
        <v>232330</v>
      </c>
      <c r="F24" s="132">
        <f t="shared" si="1"/>
        <v>240453</v>
      </c>
      <c r="G24" s="132">
        <f t="shared" si="1"/>
        <v>218082</v>
      </c>
      <c r="H24" s="132">
        <f t="shared" si="1"/>
        <v>200856</v>
      </c>
      <c r="I24" s="132">
        <f t="shared" si="1"/>
        <v>257884</v>
      </c>
      <c r="J24" s="132">
        <f t="shared" si="1"/>
        <v>1219267</v>
      </c>
      <c r="K24" s="127">
        <f>J24/'ABS Estimated Population'!D11</f>
        <v>0.12836391950828541</v>
      </c>
      <c r="L24" s="36"/>
      <c r="M24" s="36"/>
      <c r="N24" s="36"/>
      <c r="O24" s="36"/>
      <c r="P24" s="36"/>
      <c r="Q24" s="36"/>
    </row>
    <row r="27" spans="1:17" s="37" customFormat="1" ht="20.100000000000001" customHeight="1" x14ac:dyDescent="0.2">
      <c r="A27" s="164" t="s">
        <v>11</v>
      </c>
      <c r="B27" s="164"/>
      <c r="C27" s="171" t="s">
        <v>0</v>
      </c>
      <c r="D27" s="181"/>
      <c r="E27" s="181"/>
      <c r="F27" s="181"/>
      <c r="G27" s="181"/>
      <c r="H27" s="181"/>
      <c r="I27" s="181"/>
      <c r="J27" s="181"/>
      <c r="K27" s="182"/>
      <c r="L27" s="36"/>
      <c r="M27" s="36"/>
      <c r="N27" s="36"/>
      <c r="O27" s="36"/>
      <c r="P27" s="36"/>
      <c r="Q27" s="36"/>
    </row>
    <row r="28" spans="1:17" s="37" customFormat="1" ht="39.950000000000003" customHeight="1" x14ac:dyDescent="0.2">
      <c r="A28" s="164"/>
      <c r="B28" s="164"/>
      <c r="C28" s="21" t="s">
        <v>20</v>
      </c>
      <c r="D28" s="21" t="s">
        <v>21</v>
      </c>
      <c r="E28" s="21" t="s">
        <v>12</v>
      </c>
      <c r="F28" s="21" t="s">
        <v>13</v>
      </c>
      <c r="G28" s="21" t="s">
        <v>14</v>
      </c>
      <c r="H28" s="21" t="s">
        <v>15</v>
      </c>
      <c r="I28" s="21" t="s">
        <v>16</v>
      </c>
      <c r="J28" s="21" t="s">
        <v>2</v>
      </c>
      <c r="K28" s="38" t="s">
        <v>23</v>
      </c>
      <c r="L28" s="36"/>
      <c r="M28" s="36"/>
      <c r="N28" s="36"/>
      <c r="O28" s="36"/>
      <c r="P28" s="36"/>
      <c r="Q28" s="36"/>
    </row>
    <row r="29" spans="1:17" s="37" customFormat="1" ht="20.100000000000001" customHeight="1" x14ac:dyDescent="0.2">
      <c r="A29" s="165" t="s">
        <v>17</v>
      </c>
      <c r="B29" s="21" t="s">
        <v>3</v>
      </c>
      <c r="C29" s="134">
        <v>138</v>
      </c>
      <c r="D29" s="134">
        <v>3925</v>
      </c>
      <c r="E29" s="134">
        <v>18322</v>
      </c>
      <c r="F29" s="134">
        <v>25987</v>
      </c>
      <c r="G29" s="134">
        <v>30309</v>
      </c>
      <c r="H29" s="134">
        <v>32902</v>
      </c>
      <c r="I29" s="134">
        <v>59595</v>
      </c>
      <c r="J29" s="134">
        <f>SUM(C29:I29)</f>
        <v>171178</v>
      </c>
      <c r="K29" s="126">
        <f>J29/'ABS Estimated Population'!C3</f>
        <v>5.7939394103502809E-2</v>
      </c>
      <c r="L29" s="36"/>
      <c r="M29" s="36"/>
      <c r="N29" s="36"/>
      <c r="O29" s="36"/>
      <c r="P29" s="36"/>
      <c r="Q29" s="36"/>
    </row>
    <row r="30" spans="1:17" s="37" customFormat="1" ht="20.100000000000001" customHeight="1" x14ac:dyDescent="0.2">
      <c r="A30" s="165"/>
      <c r="B30" s="21" t="s">
        <v>4</v>
      </c>
      <c r="C30" s="134">
        <v>108</v>
      </c>
      <c r="D30" s="134">
        <v>5164</v>
      </c>
      <c r="E30" s="134">
        <v>30726</v>
      </c>
      <c r="F30" s="134">
        <v>35098</v>
      </c>
      <c r="G30" s="134">
        <v>34470</v>
      </c>
      <c r="H30" s="134">
        <v>32271</v>
      </c>
      <c r="I30" s="134">
        <v>44469</v>
      </c>
      <c r="J30" s="134">
        <f t="shared" ref="J30:J36" si="2">SUM(C30:I30)</f>
        <v>182306</v>
      </c>
      <c r="K30" s="126">
        <f>J30/'ABS Estimated Population'!C4</f>
        <v>7.9172945718591348E-2</v>
      </c>
      <c r="L30" s="36"/>
      <c r="M30" s="36"/>
      <c r="N30" s="36"/>
      <c r="O30" s="36"/>
      <c r="P30" s="36"/>
      <c r="Q30" s="36"/>
    </row>
    <row r="31" spans="1:17" s="37" customFormat="1" ht="20.100000000000001" customHeight="1" x14ac:dyDescent="0.2">
      <c r="A31" s="165"/>
      <c r="B31" s="21" t="s">
        <v>5</v>
      </c>
      <c r="C31" s="134">
        <v>122</v>
      </c>
      <c r="D31" s="134">
        <v>2999</v>
      </c>
      <c r="E31" s="134">
        <v>17045</v>
      </c>
      <c r="F31" s="134">
        <v>23659</v>
      </c>
      <c r="G31" s="134">
        <v>27560</v>
      </c>
      <c r="H31" s="134">
        <v>28234</v>
      </c>
      <c r="I31" s="134">
        <v>43418</v>
      </c>
      <c r="J31" s="134">
        <f t="shared" si="2"/>
        <v>143037</v>
      </c>
      <c r="K31" s="126">
        <f>J31/'ABS Estimated Population'!C5</f>
        <v>7.7759813685666326E-2</v>
      </c>
      <c r="L31" s="36"/>
      <c r="M31" s="36"/>
      <c r="N31" s="36"/>
      <c r="O31" s="36"/>
      <c r="P31" s="36"/>
      <c r="Q31" s="36"/>
    </row>
    <row r="32" spans="1:17" s="37" customFormat="1" ht="20.100000000000001" customHeight="1" x14ac:dyDescent="0.2">
      <c r="A32" s="165"/>
      <c r="B32" s="21" t="s">
        <v>6</v>
      </c>
      <c r="C32" s="134">
        <v>3011</v>
      </c>
      <c r="D32" s="134">
        <v>9119</v>
      </c>
      <c r="E32" s="134">
        <v>13962</v>
      </c>
      <c r="F32" s="134">
        <v>11991</v>
      </c>
      <c r="G32" s="134">
        <v>13751</v>
      </c>
      <c r="H32" s="134">
        <v>14219</v>
      </c>
      <c r="I32" s="134">
        <v>23739</v>
      </c>
      <c r="J32" s="134">
        <f t="shared" si="2"/>
        <v>89792</v>
      </c>
      <c r="K32" s="126">
        <f>J32/'ABS Estimated Population'!C6</f>
        <v>0.13362362104655368</v>
      </c>
      <c r="L32" s="36"/>
      <c r="M32" s="36"/>
      <c r="N32" s="36"/>
      <c r="O32" s="36"/>
      <c r="P32" s="36"/>
      <c r="Q32" s="36"/>
    </row>
    <row r="33" spans="1:17" s="37" customFormat="1" ht="20.100000000000001" customHeight="1" x14ac:dyDescent="0.2">
      <c r="A33" s="165"/>
      <c r="B33" s="21" t="s">
        <v>7</v>
      </c>
      <c r="C33" s="134">
        <v>28</v>
      </c>
      <c r="D33" s="134">
        <v>2692</v>
      </c>
      <c r="E33" s="134">
        <v>17363</v>
      </c>
      <c r="F33" s="134">
        <v>19921</v>
      </c>
      <c r="G33" s="134">
        <v>21590</v>
      </c>
      <c r="H33" s="134">
        <v>20645</v>
      </c>
      <c r="I33" s="134">
        <v>28038</v>
      </c>
      <c r="J33" s="134">
        <f t="shared" si="2"/>
        <v>110277</v>
      </c>
      <c r="K33" s="126">
        <f>J33/'ABS Estimated Population'!C7</f>
        <v>0.10776910515396215</v>
      </c>
      <c r="L33" s="36"/>
      <c r="M33" s="36"/>
      <c r="N33" s="36"/>
      <c r="O33" s="36"/>
      <c r="P33" s="36"/>
      <c r="Q33" s="36"/>
    </row>
    <row r="34" spans="1:17" s="37" customFormat="1" ht="20.100000000000001" customHeight="1" x14ac:dyDescent="0.2">
      <c r="A34" s="165"/>
      <c r="B34" s="21" t="s">
        <v>8</v>
      </c>
      <c r="C34" s="134">
        <v>11</v>
      </c>
      <c r="D34" s="134">
        <v>563</v>
      </c>
      <c r="E34" s="134">
        <v>2695</v>
      </c>
      <c r="F34" s="134">
        <v>3163</v>
      </c>
      <c r="G34" s="134">
        <v>3816</v>
      </c>
      <c r="H34" s="134">
        <v>4540</v>
      </c>
      <c r="I34" s="134">
        <v>6394</v>
      </c>
      <c r="J34" s="134">
        <f t="shared" si="2"/>
        <v>21182</v>
      </c>
      <c r="K34" s="126">
        <f>J34/'ABS Estimated Population'!C8</f>
        <v>0.10380280309712829</v>
      </c>
      <c r="L34" s="36"/>
      <c r="M34" s="36"/>
      <c r="N34" s="36"/>
      <c r="O34" s="36"/>
      <c r="P34" s="36"/>
      <c r="Q34" s="36"/>
    </row>
    <row r="35" spans="1:17" s="37" customFormat="1" ht="20.100000000000001" customHeight="1" x14ac:dyDescent="0.2">
      <c r="A35" s="165"/>
      <c r="B35" s="21" t="s">
        <v>9</v>
      </c>
      <c r="C35" s="134">
        <v>0</v>
      </c>
      <c r="D35" s="134">
        <v>110</v>
      </c>
      <c r="E35" s="134">
        <v>845</v>
      </c>
      <c r="F35" s="134">
        <v>1080</v>
      </c>
      <c r="G35" s="134">
        <v>1148</v>
      </c>
      <c r="H35" s="134">
        <v>1029</v>
      </c>
      <c r="I35" s="134">
        <v>808</v>
      </c>
      <c r="J35" s="134">
        <f t="shared" si="2"/>
        <v>5020</v>
      </c>
      <c r="K35" s="126">
        <f>J35/'ABS Estimated Population'!C9</f>
        <v>5.04542896196832E-2</v>
      </c>
      <c r="L35" s="36"/>
      <c r="M35" s="36"/>
      <c r="N35" s="36"/>
      <c r="O35" s="36"/>
      <c r="P35" s="36"/>
      <c r="Q35" s="36"/>
    </row>
    <row r="36" spans="1:17" s="37" customFormat="1" ht="20.100000000000001" customHeight="1" x14ac:dyDescent="0.2">
      <c r="A36" s="165"/>
      <c r="B36" s="21" t="s">
        <v>10</v>
      </c>
      <c r="C36" s="134">
        <v>9</v>
      </c>
      <c r="D36" s="134">
        <v>594</v>
      </c>
      <c r="E36" s="134">
        <v>3351</v>
      </c>
      <c r="F36" s="134">
        <v>3397</v>
      </c>
      <c r="G36" s="134">
        <v>3212</v>
      </c>
      <c r="H36" s="134">
        <v>2801</v>
      </c>
      <c r="I36" s="134">
        <v>3502</v>
      </c>
      <c r="J36" s="134">
        <f t="shared" si="2"/>
        <v>16866</v>
      </c>
      <c r="K36" s="126">
        <f>J36/'ABS Estimated Population'!C10</f>
        <v>0.11072886986436271</v>
      </c>
      <c r="L36" s="36"/>
      <c r="M36" s="36"/>
      <c r="N36" s="36"/>
      <c r="O36" s="36"/>
      <c r="P36" s="36"/>
      <c r="Q36" s="36"/>
    </row>
    <row r="37" spans="1:17" s="37" customFormat="1" ht="20.100000000000001" customHeight="1" x14ac:dyDescent="0.2">
      <c r="A37" s="164" t="s">
        <v>18</v>
      </c>
      <c r="B37" s="166"/>
      <c r="C37" s="132">
        <f>SUM(C29:C36)</f>
        <v>3427</v>
      </c>
      <c r="D37" s="132">
        <f t="shared" ref="D37:I37" si="3">SUM(D29:D36)</f>
        <v>25166</v>
      </c>
      <c r="E37" s="132">
        <f t="shared" si="3"/>
        <v>104309</v>
      </c>
      <c r="F37" s="132">
        <f t="shared" si="3"/>
        <v>124296</v>
      </c>
      <c r="G37" s="132">
        <f t="shared" si="3"/>
        <v>135856</v>
      </c>
      <c r="H37" s="132">
        <f t="shared" si="3"/>
        <v>136641</v>
      </c>
      <c r="I37" s="132">
        <f t="shared" si="3"/>
        <v>209963</v>
      </c>
      <c r="J37" s="132">
        <f>SUM(J29:J36)</f>
        <v>739658</v>
      </c>
      <c r="K37" s="127">
        <f>J37/'ABS Estimated Population'!C11</f>
        <v>7.9941714997925961E-2</v>
      </c>
      <c r="L37" s="36"/>
      <c r="M37" s="36"/>
      <c r="N37" s="36"/>
      <c r="O37" s="36"/>
      <c r="P37" s="36"/>
      <c r="Q37" s="36"/>
    </row>
    <row r="39" spans="1:17" s="44" customFormat="1" ht="20.100000000000001" customHeight="1" x14ac:dyDescent="0.2">
      <c r="A39" s="187" t="s">
        <v>19</v>
      </c>
      <c r="B39" s="184"/>
      <c r="C39" s="184"/>
      <c r="D39" s="184"/>
      <c r="E39" s="184"/>
      <c r="F39" s="184"/>
      <c r="G39" s="184"/>
      <c r="H39" s="184"/>
      <c r="I39" s="184"/>
      <c r="J39" s="184"/>
      <c r="K39" s="184"/>
      <c r="L39" s="42"/>
      <c r="M39" s="43"/>
      <c r="N39" s="43"/>
      <c r="O39" s="43"/>
      <c r="P39" s="43"/>
      <c r="Q39" s="43"/>
    </row>
    <row r="40" spans="1:17" s="44" customFormat="1" ht="20.100000000000001" customHeight="1" x14ac:dyDescent="0.2">
      <c r="A40" s="188" t="s">
        <v>32</v>
      </c>
      <c r="B40" s="189"/>
      <c r="C40" s="189"/>
      <c r="D40" s="189"/>
      <c r="E40" s="189"/>
      <c r="F40" s="189"/>
      <c r="G40" s="189"/>
      <c r="H40" s="189"/>
      <c r="I40" s="189"/>
      <c r="J40" s="189"/>
      <c r="K40" s="189"/>
      <c r="L40" s="42"/>
      <c r="M40" s="43"/>
      <c r="N40" s="43"/>
      <c r="O40" s="43"/>
      <c r="P40" s="43"/>
      <c r="Q40" s="43"/>
    </row>
    <row r="41" spans="1:17" s="44" customFormat="1" ht="20.100000000000001" customHeight="1" x14ac:dyDescent="0.2">
      <c r="A41" s="189"/>
      <c r="B41" s="189"/>
      <c r="C41" s="189"/>
      <c r="D41" s="189"/>
      <c r="E41" s="189"/>
      <c r="F41" s="189"/>
      <c r="G41" s="189"/>
      <c r="H41" s="189"/>
      <c r="I41" s="189"/>
      <c r="J41" s="189"/>
      <c r="K41" s="189"/>
      <c r="L41" s="45"/>
      <c r="M41" s="43"/>
      <c r="N41" s="43"/>
      <c r="O41" s="43"/>
      <c r="P41" s="43"/>
      <c r="Q41" s="43"/>
    </row>
    <row r="42" spans="1:17" s="44" customFormat="1" ht="20.100000000000001" customHeight="1" x14ac:dyDescent="0.2">
      <c r="A42" s="163" t="s">
        <v>29</v>
      </c>
      <c r="B42" s="163"/>
      <c r="C42" s="163"/>
      <c r="D42" s="163"/>
      <c r="E42" s="163"/>
      <c r="F42" s="163"/>
      <c r="G42" s="163"/>
      <c r="H42" s="163"/>
      <c r="I42" s="163"/>
      <c r="J42" s="163"/>
      <c r="K42" s="163"/>
      <c r="L42" s="41"/>
      <c r="M42" s="74"/>
      <c r="N42" s="74"/>
      <c r="O42" s="43"/>
      <c r="P42" s="43"/>
      <c r="Q42" s="43"/>
    </row>
    <row r="43" spans="1:17" s="44" customFormat="1" ht="20.100000000000001" customHeight="1" x14ac:dyDescent="0.2">
      <c r="A43" s="190" t="s">
        <v>27</v>
      </c>
      <c r="B43" s="190"/>
      <c r="C43" s="190"/>
      <c r="D43" s="190"/>
      <c r="E43" s="190"/>
      <c r="F43" s="190"/>
      <c r="G43" s="190"/>
      <c r="H43" s="190"/>
      <c r="I43" s="190"/>
      <c r="J43" s="190"/>
      <c r="K43" s="190"/>
      <c r="L43" s="41"/>
      <c r="M43" s="74"/>
      <c r="N43" s="74"/>
      <c r="O43" s="43"/>
      <c r="P43" s="43"/>
      <c r="Q43" s="43"/>
    </row>
    <row r="44" spans="1:17" s="44" customFormat="1" ht="20.100000000000001" customHeight="1" x14ac:dyDescent="0.2">
      <c r="A44" s="190"/>
      <c r="B44" s="190"/>
      <c r="C44" s="190"/>
      <c r="D44" s="190"/>
      <c r="E44" s="190"/>
      <c r="F44" s="190"/>
      <c r="G44" s="190"/>
      <c r="H44" s="190"/>
      <c r="I44" s="190"/>
      <c r="J44" s="190"/>
      <c r="K44" s="190"/>
      <c r="L44" s="40"/>
      <c r="M44" s="74"/>
      <c r="N44" s="74"/>
      <c r="O44" s="43"/>
      <c r="P44" s="43"/>
      <c r="Q44" s="43"/>
    </row>
    <row r="45" spans="1:17" s="44" customFormat="1" ht="20.100000000000001" customHeight="1" x14ac:dyDescent="0.2">
      <c r="A45" s="183" t="s">
        <v>31</v>
      </c>
      <c r="B45" s="184"/>
      <c r="C45" s="184"/>
      <c r="D45" s="184"/>
      <c r="E45" s="184"/>
      <c r="F45" s="184"/>
      <c r="G45" s="184"/>
      <c r="H45" s="184"/>
      <c r="I45" s="184"/>
      <c r="J45" s="184"/>
      <c r="K45" s="184"/>
      <c r="L45" s="46"/>
      <c r="M45" s="47"/>
      <c r="N45" s="47"/>
      <c r="O45" s="43"/>
      <c r="P45" s="43"/>
      <c r="Q45" s="43"/>
    </row>
    <row r="46" spans="1:17" s="51" customFormat="1" ht="20.100000000000001" customHeight="1" x14ac:dyDescent="0.2">
      <c r="A46" s="185" t="s">
        <v>40</v>
      </c>
      <c r="B46" s="186"/>
      <c r="C46" s="186"/>
      <c r="D46" s="186"/>
      <c r="E46" s="186"/>
      <c r="F46" s="186"/>
      <c r="G46" s="186"/>
      <c r="H46" s="186"/>
      <c r="I46" s="186"/>
      <c r="J46" s="186"/>
      <c r="K46" s="186"/>
      <c r="L46" s="49"/>
    </row>
    <row r="47" spans="1:17" s="55" customFormat="1" ht="20.100000000000001" customHeight="1" x14ac:dyDescent="0.2">
      <c r="A47" s="136"/>
      <c r="B47" s="136"/>
      <c r="C47" s="136"/>
      <c r="D47" s="136"/>
      <c r="E47" s="136"/>
      <c r="F47" s="136"/>
      <c r="G47" s="136"/>
      <c r="H47" s="136"/>
      <c r="I47" s="136"/>
      <c r="J47" s="136"/>
      <c r="K47" s="136"/>
      <c r="L47" s="53"/>
      <c r="M47" s="54"/>
      <c r="N47" s="54"/>
      <c r="O47" s="54"/>
      <c r="P47" s="54"/>
      <c r="Q47" s="54"/>
    </row>
    <row r="48" spans="1:17" ht="20.100000000000001" customHeight="1" x14ac:dyDescent="0.2">
      <c r="A48" s="53"/>
      <c r="B48" s="49"/>
      <c r="C48" s="49"/>
      <c r="D48" s="49"/>
      <c r="E48" s="49"/>
      <c r="F48" s="49"/>
      <c r="G48" s="49"/>
      <c r="H48" s="49"/>
      <c r="I48" s="49"/>
      <c r="J48" s="49"/>
      <c r="K48" s="49"/>
      <c r="L48" s="49"/>
      <c r="M48" s="55"/>
      <c r="N48" s="55"/>
    </row>
    <row r="49" spans="1:14" ht="20.100000000000001" customHeight="1" x14ac:dyDescent="0.2">
      <c r="A49" s="49"/>
      <c r="B49" s="49"/>
      <c r="C49" s="49"/>
      <c r="D49" s="49"/>
      <c r="E49" s="49"/>
      <c r="F49" s="49"/>
      <c r="G49" s="49"/>
      <c r="H49" s="49"/>
      <c r="I49" s="49"/>
      <c r="J49" s="49"/>
      <c r="K49" s="49"/>
      <c r="L49" s="55"/>
      <c r="M49" s="55"/>
      <c r="N49" s="55"/>
    </row>
    <row r="50" spans="1:14" ht="20.100000000000001" customHeight="1" x14ac:dyDescent="0.2">
      <c r="A50" s="49"/>
      <c r="B50" s="49"/>
      <c r="C50" s="49"/>
      <c r="D50" s="49"/>
      <c r="E50" s="49"/>
      <c r="F50" s="49"/>
      <c r="G50" s="49"/>
      <c r="H50" s="49"/>
      <c r="I50" s="49"/>
      <c r="J50" s="49"/>
      <c r="K50" s="49"/>
      <c r="L50" s="55"/>
      <c r="M50" s="55"/>
      <c r="N50" s="55"/>
    </row>
    <row r="51" spans="1:14" ht="20.100000000000001" customHeight="1" x14ac:dyDescent="0.2">
      <c r="A51" s="49"/>
      <c r="B51" s="49"/>
      <c r="C51" s="49"/>
      <c r="D51" s="49"/>
      <c r="E51" s="49"/>
      <c r="F51" s="49"/>
      <c r="G51" s="49"/>
      <c r="H51" s="49"/>
      <c r="I51" s="49"/>
      <c r="J51" s="49"/>
      <c r="K51" s="49"/>
      <c r="L51" s="55"/>
      <c r="M51" s="55"/>
      <c r="N51" s="55"/>
    </row>
    <row r="52" spans="1:14" ht="20.100000000000001" customHeight="1" x14ac:dyDescent="0.2">
      <c r="A52" s="49"/>
      <c r="B52" s="49"/>
      <c r="C52" s="49"/>
      <c r="D52" s="49"/>
      <c r="E52" s="49"/>
      <c r="F52" s="49"/>
      <c r="G52" s="49"/>
      <c r="H52" s="49"/>
      <c r="I52" s="49"/>
      <c r="J52" s="49"/>
      <c r="K52" s="49"/>
      <c r="L52" s="55"/>
      <c r="M52" s="55"/>
      <c r="N52" s="55"/>
    </row>
    <row r="53" spans="1:14" ht="20.100000000000001" customHeight="1" x14ac:dyDescent="0.2">
      <c r="A53" s="49"/>
      <c r="B53" s="49"/>
      <c r="C53" s="49"/>
      <c r="D53" s="49"/>
      <c r="E53" s="49"/>
      <c r="F53" s="49"/>
      <c r="G53" s="49"/>
      <c r="H53" s="49"/>
      <c r="I53" s="49"/>
      <c r="J53" s="49"/>
      <c r="K53" s="49"/>
      <c r="L53" s="55"/>
      <c r="M53" s="55"/>
      <c r="N53" s="55"/>
    </row>
    <row r="54" spans="1:14" ht="20.100000000000001" customHeight="1" x14ac:dyDescent="0.2">
      <c r="A54" s="49"/>
      <c r="B54" s="49"/>
      <c r="C54" s="49"/>
      <c r="D54" s="49"/>
      <c r="E54" s="49"/>
      <c r="F54" s="49"/>
      <c r="G54" s="49"/>
      <c r="H54" s="49"/>
      <c r="I54" s="49"/>
      <c r="J54" s="49"/>
      <c r="K54" s="49"/>
      <c r="L54" s="55"/>
      <c r="M54" s="55"/>
      <c r="N54" s="55"/>
    </row>
    <row r="55" spans="1:14" ht="20.100000000000001" customHeight="1" x14ac:dyDescent="0.2">
      <c r="A55" s="56"/>
      <c r="B55" s="56"/>
      <c r="C55" s="56"/>
      <c r="D55" s="56"/>
      <c r="E55" s="56"/>
      <c r="F55" s="56"/>
      <c r="G55" s="56"/>
      <c r="H55" s="56"/>
      <c r="I55" s="56"/>
      <c r="J55" s="56"/>
      <c r="K55" s="56"/>
    </row>
  </sheetData>
  <mergeCells count="18">
    <mergeCell ref="A45:K45"/>
    <mergeCell ref="A46:K46"/>
    <mergeCell ref="A42:K42"/>
    <mergeCell ref="A27:B28"/>
    <mergeCell ref="A29:A36"/>
    <mergeCell ref="A37:B37"/>
    <mergeCell ref="A39:K39"/>
    <mergeCell ref="A40:K41"/>
    <mergeCell ref="A43:K44"/>
    <mergeCell ref="C27:K27"/>
    <mergeCell ref="A16:A23"/>
    <mergeCell ref="A24:B24"/>
    <mergeCell ref="A3:A10"/>
    <mergeCell ref="A11:B11"/>
    <mergeCell ref="C1:E1"/>
    <mergeCell ref="C14:K14"/>
    <mergeCell ref="A1:B2"/>
    <mergeCell ref="A14:B15"/>
  </mergeCells>
  <phoneticPr fontId="6" type="noConversion"/>
  <pageMargins left="0.74803149606299213" right="0.74803149606299213" top="0.98425196850393704" bottom="0.98425196850393704" header="0.51181102362204722" footer="0.51181102362204722"/>
  <pageSetup paperSize="9" scale="61" orientation="portrait" r:id="rId1"/>
  <headerFooter alignWithMargins="0">
    <oddHeader>&amp;C&amp;"Arial,Bold"The Australian Organ Donor  Register
Legally Valid Consent Registrations (Including Intent Registrations of 16 &amp; 17 year olds)
as at 30/06/2016</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Q54"/>
  <sheetViews>
    <sheetView zoomScaleNormal="100" workbookViewId="0">
      <selection sqref="A1:B2"/>
    </sheetView>
  </sheetViews>
  <sheetFormatPr defaultRowHeight="20.100000000000001" customHeight="1" x14ac:dyDescent="0.2"/>
  <cols>
    <col min="1" max="2" width="8.7109375" style="57" customWidth="1"/>
    <col min="3" max="17" width="12.7109375" style="57" customWidth="1"/>
    <col min="18" max="35" width="12.7109375" style="58" customWidth="1"/>
    <col min="36" max="16384" width="9.140625" style="58"/>
  </cols>
  <sheetData>
    <row r="1" spans="1:17" s="37" customFormat="1" ht="20.100000000000001" customHeight="1" x14ac:dyDescent="0.2">
      <c r="A1" s="177" t="s">
        <v>11</v>
      </c>
      <c r="B1" s="194"/>
      <c r="C1" s="223"/>
      <c r="D1" s="223"/>
      <c r="E1" s="223"/>
      <c r="F1" s="62"/>
      <c r="G1" s="36"/>
      <c r="H1" s="36"/>
      <c r="I1" s="36"/>
      <c r="J1" s="36"/>
      <c r="K1" s="36"/>
      <c r="L1" s="36"/>
      <c r="M1" s="36"/>
      <c r="N1" s="36"/>
      <c r="O1" s="36"/>
      <c r="P1" s="36"/>
      <c r="Q1" s="36"/>
    </row>
    <row r="2" spans="1:17" s="17" customFormat="1" ht="127.5" x14ac:dyDescent="0.2">
      <c r="A2" s="194"/>
      <c r="B2" s="194"/>
      <c r="C2" s="10" t="s">
        <v>26</v>
      </c>
      <c r="D2" s="10" t="s">
        <v>25</v>
      </c>
      <c r="E2" s="18" t="s">
        <v>22</v>
      </c>
      <c r="F2" s="19"/>
      <c r="G2" s="16"/>
      <c r="H2" s="16"/>
      <c r="I2" s="16"/>
      <c r="J2" s="16"/>
      <c r="K2" s="16"/>
      <c r="L2" s="16"/>
      <c r="M2" s="16"/>
      <c r="N2" s="16"/>
      <c r="O2" s="16"/>
      <c r="P2" s="16"/>
      <c r="Q2" s="16"/>
    </row>
    <row r="3" spans="1:17" s="37" customFormat="1" ht="20.100000000000001" customHeight="1" x14ac:dyDescent="0.2">
      <c r="A3" s="195" t="s">
        <v>17</v>
      </c>
      <c r="B3" s="21" t="s">
        <v>3</v>
      </c>
      <c r="C3" s="149">
        <v>458947</v>
      </c>
      <c r="D3" s="111">
        <v>0.23169999999999999</v>
      </c>
      <c r="E3" s="23">
        <f>IF(C3=0,0,(C3-'Jun 16'!C3)/'Jun 16'!C3)</f>
        <v>1.5466073099874546E-2</v>
      </c>
      <c r="F3" s="67"/>
      <c r="G3" s="36"/>
      <c r="H3" s="36"/>
      <c r="I3" s="36"/>
      <c r="J3" s="36"/>
      <c r="K3" s="36"/>
      <c r="L3" s="36"/>
      <c r="M3" s="36"/>
      <c r="N3" s="36"/>
      <c r="O3" s="36"/>
      <c r="P3" s="36"/>
      <c r="Q3" s="36"/>
    </row>
    <row r="4" spans="1:17" s="37" customFormat="1" ht="20.100000000000001" customHeight="1" x14ac:dyDescent="0.2">
      <c r="A4" s="195"/>
      <c r="B4" s="21" t="s">
        <v>4</v>
      </c>
      <c r="C4" s="149">
        <v>494999</v>
      </c>
      <c r="D4" s="111">
        <v>0.25</v>
      </c>
      <c r="E4" s="23">
        <f>IF(C4=0,0,(C4-'Jun 16'!C4)/'Jun 16'!C4)</f>
        <v>1.0323692036388055E-2</v>
      </c>
      <c r="F4" s="67"/>
      <c r="G4" s="36"/>
      <c r="H4" s="36"/>
      <c r="I4" s="36"/>
      <c r="J4" s="36"/>
      <c r="K4" s="36"/>
      <c r="L4" s="36"/>
      <c r="M4" s="36"/>
      <c r="N4" s="36"/>
      <c r="O4" s="36"/>
      <c r="P4" s="36"/>
      <c r="Q4" s="36"/>
    </row>
    <row r="5" spans="1:17" s="37" customFormat="1" ht="20.100000000000001" customHeight="1" x14ac:dyDescent="0.2">
      <c r="A5" s="195"/>
      <c r="B5" s="21" t="s">
        <v>5</v>
      </c>
      <c r="C5" s="149">
        <v>394338</v>
      </c>
      <c r="D5" s="111">
        <v>0.1991</v>
      </c>
      <c r="E5" s="23">
        <f>IF(C5=0,0,(C5-'Jun 16'!C5)/'Jun 16'!C5)</f>
        <v>1.2717457741161727E-2</v>
      </c>
      <c r="F5" s="67"/>
      <c r="G5" s="36"/>
      <c r="H5" s="36"/>
      <c r="I5" s="36"/>
      <c r="J5" s="36"/>
      <c r="K5" s="36"/>
      <c r="L5" s="36"/>
      <c r="M5" s="36"/>
      <c r="N5" s="36"/>
      <c r="O5" s="36"/>
      <c r="P5" s="36"/>
      <c r="Q5" s="36"/>
    </row>
    <row r="6" spans="1:17" s="37" customFormat="1" ht="20.100000000000001" customHeight="1" x14ac:dyDescent="0.2">
      <c r="A6" s="195"/>
      <c r="B6" s="21" t="s">
        <v>6</v>
      </c>
      <c r="C6" s="149">
        <v>222618</v>
      </c>
      <c r="D6" s="111">
        <v>0.1124</v>
      </c>
      <c r="E6" s="23">
        <f>IF(C6=0,0,(C6-'Jun 16'!C6)/'Jun 16'!C6)</f>
        <v>6.5970636510383936E-3</v>
      </c>
      <c r="F6" s="67"/>
      <c r="G6" s="36"/>
      <c r="H6" s="36"/>
      <c r="I6" s="36"/>
      <c r="J6" s="36"/>
      <c r="K6" s="36"/>
      <c r="L6" s="36"/>
      <c r="M6" s="36"/>
      <c r="N6" s="36"/>
      <c r="O6" s="36"/>
      <c r="P6" s="36"/>
      <c r="Q6" s="36"/>
    </row>
    <row r="7" spans="1:17" s="37" customFormat="1" ht="20.100000000000001" customHeight="1" x14ac:dyDescent="0.2">
      <c r="A7" s="195"/>
      <c r="B7" s="21" t="s">
        <v>7</v>
      </c>
      <c r="C7" s="149">
        <v>292809</v>
      </c>
      <c r="D7" s="111">
        <v>0.1479</v>
      </c>
      <c r="E7" s="23">
        <f>IF(C7=0,0,(C7-'Jun 16'!C7)/'Jun 16'!C7)</f>
        <v>6.5312520410162628E-3</v>
      </c>
      <c r="F7" s="67"/>
      <c r="G7" s="36"/>
      <c r="H7" s="36"/>
      <c r="I7" s="36"/>
      <c r="J7" s="36"/>
      <c r="K7" s="36"/>
      <c r="L7" s="36"/>
      <c r="M7" s="36"/>
      <c r="N7" s="36"/>
      <c r="O7" s="36"/>
      <c r="P7" s="36"/>
      <c r="Q7" s="36"/>
    </row>
    <row r="8" spans="1:17" s="37" customFormat="1" ht="20.100000000000001" customHeight="1" x14ac:dyDescent="0.2">
      <c r="A8" s="195"/>
      <c r="B8" s="21" t="s">
        <v>8</v>
      </c>
      <c r="C8" s="149">
        <v>58254</v>
      </c>
      <c r="D8" s="111">
        <v>2.9399999999999999E-2</v>
      </c>
      <c r="E8" s="23">
        <f>IF(C8=0,0,(C8-'Jun 16'!C8)/'Jun 16'!C8)</f>
        <v>9.1116962305986694E-3</v>
      </c>
      <c r="F8" s="67"/>
      <c r="G8" s="36"/>
      <c r="H8" s="36"/>
      <c r="I8" s="36"/>
      <c r="J8" s="36"/>
      <c r="K8" s="36"/>
      <c r="L8" s="36"/>
      <c r="M8" s="36"/>
      <c r="N8" s="36"/>
      <c r="O8" s="36"/>
      <c r="P8" s="36"/>
      <c r="Q8" s="36"/>
    </row>
    <row r="9" spans="1:17" s="37" customFormat="1" ht="20.100000000000001" customHeight="1" x14ac:dyDescent="0.2">
      <c r="A9" s="195"/>
      <c r="B9" s="21" t="s">
        <v>9</v>
      </c>
      <c r="C9" s="149">
        <v>14209</v>
      </c>
      <c r="D9" s="111">
        <v>7.1999999999999998E-3</v>
      </c>
      <c r="E9" s="23">
        <f>IF(C9=0,0,(C9-'Jun 16'!C9)/'Jun 16'!C9)</f>
        <v>9.1619318181818173E-3</v>
      </c>
      <c r="F9" s="67"/>
      <c r="G9" s="36"/>
      <c r="H9" s="36"/>
      <c r="I9" s="36"/>
      <c r="J9" s="36"/>
      <c r="K9" s="36"/>
      <c r="L9" s="36"/>
      <c r="M9" s="36"/>
      <c r="N9" s="36"/>
      <c r="O9" s="36"/>
      <c r="P9" s="36"/>
      <c r="Q9" s="36"/>
    </row>
    <row r="10" spans="1:17" s="37" customFormat="1" ht="20.100000000000001" customHeight="1" x14ac:dyDescent="0.2">
      <c r="A10" s="195"/>
      <c r="B10" s="21" t="s">
        <v>10</v>
      </c>
      <c r="C10" s="149">
        <v>44214</v>
      </c>
      <c r="D10" s="111">
        <v>2.23E-2</v>
      </c>
      <c r="E10" s="23">
        <f>IF(C10=0,0,(C10-'Jun 16'!C10)/'Jun 16'!C10)</f>
        <v>1.0259339654975438E-2</v>
      </c>
      <c r="F10" s="67"/>
      <c r="G10" s="36"/>
      <c r="H10" s="36"/>
      <c r="I10" s="36"/>
      <c r="J10" s="36"/>
      <c r="K10" s="36"/>
      <c r="L10" s="36"/>
      <c r="M10" s="36"/>
      <c r="N10" s="36"/>
      <c r="O10" s="36"/>
      <c r="P10" s="36"/>
      <c r="Q10" s="36"/>
    </row>
    <row r="11" spans="1:17" s="17" customFormat="1" ht="20.100000000000001" customHeight="1" x14ac:dyDescent="0.2">
      <c r="A11" s="164" t="s">
        <v>18</v>
      </c>
      <c r="B11" s="166"/>
      <c r="C11" s="132">
        <f>SUM(C3:C10)</f>
        <v>1980388</v>
      </c>
      <c r="D11" s="26">
        <f>SUM(D3:D10)</f>
        <v>1.0000000000000002</v>
      </c>
      <c r="E11" s="27">
        <f>IF(C11=0,0,(C11-'Jun 16'!C11)/'Jun 16'!C11)</f>
        <v>1.0956519519634493E-2</v>
      </c>
      <c r="F11" s="28"/>
      <c r="G11" s="16"/>
      <c r="H11" s="16"/>
      <c r="I11" s="16"/>
      <c r="J11" s="16"/>
      <c r="K11" s="16"/>
      <c r="L11" s="16"/>
      <c r="M11" s="16"/>
      <c r="N11" s="16"/>
      <c r="O11" s="16"/>
      <c r="P11" s="16"/>
      <c r="Q11" s="16"/>
    </row>
    <row r="12" spans="1:17" s="17" customFormat="1" ht="20.100000000000001" customHeight="1" x14ac:dyDescent="0.2">
      <c r="A12" s="16"/>
      <c r="B12" s="16"/>
      <c r="C12" s="16"/>
      <c r="D12" s="16"/>
      <c r="E12" s="16"/>
      <c r="F12" s="16"/>
      <c r="G12" s="16"/>
      <c r="H12" s="16"/>
      <c r="I12" s="16"/>
      <c r="J12" s="16"/>
      <c r="K12" s="16"/>
      <c r="L12" s="16"/>
      <c r="M12" s="16"/>
      <c r="N12" s="16"/>
      <c r="O12" s="16"/>
      <c r="P12" s="16"/>
      <c r="Q12" s="16"/>
    </row>
    <row r="13" spans="1:17" s="17" customFormat="1" ht="20.100000000000001" customHeight="1" x14ac:dyDescent="0.2">
      <c r="A13" s="16"/>
      <c r="B13" s="16"/>
      <c r="C13" s="16"/>
      <c r="D13" s="16"/>
      <c r="E13" s="16"/>
      <c r="F13" s="16"/>
      <c r="G13" s="16"/>
      <c r="H13" s="16"/>
      <c r="I13" s="16"/>
      <c r="J13" s="16"/>
      <c r="K13" s="16"/>
      <c r="L13" s="16"/>
      <c r="M13" s="16"/>
      <c r="N13" s="16"/>
      <c r="O13" s="16"/>
      <c r="P13" s="16"/>
      <c r="Q13" s="16"/>
    </row>
    <row r="14" spans="1:17" s="37" customFormat="1" ht="20.100000000000001" customHeight="1" x14ac:dyDescent="0.2">
      <c r="A14" s="164" t="s">
        <v>11</v>
      </c>
      <c r="B14" s="164"/>
      <c r="C14" s="221" t="s">
        <v>1</v>
      </c>
      <c r="D14" s="221"/>
      <c r="E14" s="221"/>
      <c r="F14" s="221"/>
      <c r="G14" s="221"/>
      <c r="H14" s="221"/>
      <c r="I14" s="221"/>
      <c r="J14" s="221"/>
      <c r="K14" s="222"/>
      <c r="L14" s="36"/>
      <c r="M14" s="36"/>
      <c r="N14" s="36"/>
      <c r="O14" s="36"/>
      <c r="P14" s="36"/>
      <c r="Q14" s="36"/>
    </row>
    <row r="15" spans="1:17" s="37" customFormat="1" ht="39.950000000000003" customHeight="1" x14ac:dyDescent="0.2">
      <c r="A15" s="164"/>
      <c r="B15" s="164"/>
      <c r="C15" s="21" t="s">
        <v>20</v>
      </c>
      <c r="D15" s="21" t="s">
        <v>21</v>
      </c>
      <c r="E15" s="21" t="s">
        <v>12</v>
      </c>
      <c r="F15" s="21" t="s">
        <v>13</v>
      </c>
      <c r="G15" s="21" t="s">
        <v>14</v>
      </c>
      <c r="H15" s="21" t="s">
        <v>15</v>
      </c>
      <c r="I15" s="21" t="s">
        <v>16</v>
      </c>
      <c r="J15" s="21" t="s">
        <v>2</v>
      </c>
      <c r="K15" s="38" t="s">
        <v>23</v>
      </c>
      <c r="L15" s="36"/>
      <c r="M15" s="36"/>
      <c r="N15" s="36"/>
      <c r="O15" s="36"/>
      <c r="P15" s="36"/>
      <c r="Q15" s="36"/>
    </row>
    <row r="16" spans="1:17" s="37" customFormat="1" ht="20.100000000000001" customHeight="1" x14ac:dyDescent="0.2">
      <c r="A16" s="195" t="s">
        <v>17</v>
      </c>
      <c r="B16" s="21" t="s">
        <v>3</v>
      </c>
      <c r="C16" s="149">
        <v>464</v>
      </c>
      <c r="D16" s="149">
        <v>11441</v>
      </c>
      <c r="E16" s="149">
        <v>44574</v>
      </c>
      <c r="F16" s="149">
        <v>54964</v>
      </c>
      <c r="G16" s="149">
        <v>50454</v>
      </c>
      <c r="H16" s="149">
        <v>49558</v>
      </c>
      <c r="I16" s="149">
        <v>74108</v>
      </c>
      <c r="J16" s="149">
        <f>SUM(C16:I16)</f>
        <v>285563</v>
      </c>
      <c r="K16" s="126">
        <f>J16/'ABS Estimated Population'!D3</f>
        <v>9.3419576619703293E-2</v>
      </c>
      <c r="L16" s="36"/>
      <c r="M16" s="36"/>
      <c r="N16" s="36"/>
      <c r="O16" s="36"/>
      <c r="P16" s="36"/>
      <c r="Q16" s="36"/>
    </row>
    <row r="17" spans="1:17" s="37" customFormat="1" ht="20.100000000000001" customHeight="1" x14ac:dyDescent="0.2">
      <c r="A17" s="195"/>
      <c r="B17" s="21" t="s">
        <v>4</v>
      </c>
      <c r="C17" s="149">
        <v>408</v>
      </c>
      <c r="D17" s="149">
        <v>17265</v>
      </c>
      <c r="E17" s="149">
        <v>69086</v>
      </c>
      <c r="F17" s="149">
        <v>65542</v>
      </c>
      <c r="G17" s="149">
        <v>54916</v>
      </c>
      <c r="H17" s="149">
        <v>47226</v>
      </c>
      <c r="I17" s="149">
        <v>56669</v>
      </c>
      <c r="J17" s="149">
        <f t="shared" ref="J17:J23" si="0">SUM(C17:I17)</f>
        <v>311112</v>
      </c>
      <c r="K17" s="126">
        <f>J17/'ABS Estimated Population'!D4</f>
        <v>0.12977994991713343</v>
      </c>
      <c r="L17" s="36"/>
      <c r="M17" s="36"/>
      <c r="N17" s="36"/>
      <c r="O17" s="36"/>
      <c r="P17" s="36"/>
      <c r="Q17" s="36"/>
    </row>
    <row r="18" spans="1:17" s="37" customFormat="1" ht="20.100000000000001" customHeight="1" x14ac:dyDescent="0.2">
      <c r="A18" s="195"/>
      <c r="B18" s="21" t="s">
        <v>5</v>
      </c>
      <c r="C18" s="149">
        <v>447</v>
      </c>
      <c r="D18" s="149">
        <v>11280</v>
      </c>
      <c r="E18" s="149">
        <v>44825</v>
      </c>
      <c r="F18" s="149">
        <v>50536</v>
      </c>
      <c r="G18" s="149">
        <v>47084</v>
      </c>
      <c r="H18" s="149">
        <v>43055</v>
      </c>
      <c r="I18" s="149">
        <v>52624</v>
      </c>
      <c r="J18" s="149">
        <f t="shared" si="0"/>
        <v>249851</v>
      </c>
      <c r="K18" s="126">
        <f>J18/'ABS Estimated Population'!D5</f>
        <v>0.13254589486025309</v>
      </c>
      <c r="L18" s="36"/>
      <c r="M18" s="36"/>
      <c r="N18" s="36"/>
      <c r="O18" s="36"/>
      <c r="P18" s="36"/>
      <c r="Q18" s="36"/>
    </row>
    <row r="19" spans="1:17" s="37" customFormat="1" ht="20.100000000000001" customHeight="1" x14ac:dyDescent="0.2">
      <c r="A19" s="195"/>
      <c r="B19" s="21" t="s">
        <v>6</v>
      </c>
      <c r="C19" s="149">
        <v>3198</v>
      </c>
      <c r="D19" s="149">
        <v>13918</v>
      </c>
      <c r="E19" s="149">
        <v>24363</v>
      </c>
      <c r="F19" s="149">
        <v>20580</v>
      </c>
      <c r="G19" s="149">
        <v>20636</v>
      </c>
      <c r="H19" s="149">
        <v>20351</v>
      </c>
      <c r="I19" s="149">
        <v>29276</v>
      </c>
      <c r="J19" s="149">
        <f t="shared" si="0"/>
        <v>132322</v>
      </c>
      <c r="K19" s="126">
        <f>J19/'ABS Estimated Population'!D6</f>
        <v>0.19021593034338113</v>
      </c>
      <c r="L19" s="36"/>
      <c r="M19" s="36"/>
      <c r="N19" s="36"/>
      <c r="O19" s="36"/>
      <c r="P19" s="36"/>
      <c r="Q19" s="36"/>
    </row>
    <row r="20" spans="1:17" s="37" customFormat="1" ht="20.100000000000001" customHeight="1" x14ac:dyDescent="0.2">
      <c r="A20" s="195"/>
      <c r="B20" s="21" t="s">
        <v>7</v>
      </c>
      <c r="C20" s="149">
        <v>158</v>
      </c>
      <c r="D20" s="149">
        <v>7929</v>
      </c>
      <c r="E20" s="149">
        <v>38425</v>
      </c>
      <c r="F20" s="149">
        <v>37545</v>
      </c>
      <c r="G20" s="149">
        <v>34106</v>
      </c>
      <c r="H20" s="149">
        <v>29823</v>
      </c>
      <c r="I20" s="149">
        <v>33940</v>
      </c>
      <c r="J20" s="149">
        <f t="shared" si="0"/>
        <v>181926</v>
      </c>
      <c r="K20" s="126">
        <f>J20/'ABS Estimated Population'!D7</f>
        <v>0.18014365864140197</v>
      </c>
      <c r="L20" s="36"/>
      <c r="M20" s="36"/>
      <c r="N20" s="36"/>
      <c r="O20" s="36"/>
      <c r="P20" s="36"/>
      <c r="Q20" s="36"/>
    </row>
    <row r="21" spans="1:17" s="37" customFormat="1" ht="20.100000000000001" customHeight="1" x14ac:dyDescent="0.2">
      <c r="A21" s="195"/>
      <c r="B21" s="21" t="s">
        <v>8</v>
      </c>
      <c r="C21" s="149">
        <v>53</v>
      </c>
      <c r="D21" s="149">
        <v>1997</v>
      </c>
      <c r="E21" s="149">
        <v>6464</v>
      </c>
      <c r="F21" s="149">
        <v>6576</v>
      </c>
      <c r="G21" s="149">
        <v>6959</v>
      </c>
      <c r="H21" s="149">
        <v>7058</v>
      </c>
      <c r="I21" s="149">
        <v>7800</v>
      </c>
      <c r="J21" s="149">
        <f t="shared" si="0"/>
        <v>36907</v>
      </c>
      <c r="K21" s="126">
        <f>J21/'ABS Estimated Population'!D8</f>
        <v>0.17633877379405244</v>
      </c>
      <c r="L21" s="36"/>
      <c r="M21" s="36"/>
      <c r="N21" s="36"/>
      <c r="O21" s="36"/>
      <c r="P21" s="36"/>
      <c r="Q21" s="36"/>
    </row>
    <row r="22" spans="1:17" s="37" customFormat="1" ht="20.100000000000001" customHeight="1" x14ac:dyDescent="0.2">
      <c r="A22" s="195"/>
      <c r="B22" s="21" t="s">
        <v>9</v>
      </c>
      <c r="C22" s="149">
        <v>12</v>
      </c>
      <c r="D22" s="149">
        <v>430</v>
      </c>
      <c r="E22" s="149">
        <v>2404</v>
      </c>
      <c r="F22" s="149">
        <v>2278</v>
      </c>
      <c r="G22" s="149">
        <v>1823</v>
      </c>
      <c r="H22" s="149">
        <v>1349</v>
      </c>
      <c r="I22" s="149">
        <v>850</v>
      </c>
      <c r="J22" s="149">
        <f t="shared" si="0"/>
        <v>9146</v>
      </c>
      <c r="K22" s="126">
        <f>J22/'ABS Estimated Population'!D9</f>
        <v>0.10513247887809644</v>
      </c>
      <c r="L22" s="36"/>
      <c r="M22" s="36"/>
      <c r="N22" s="36"/>
      <c r="O22" s="36"/>
      <c r="P22" s="36"/>
      <c r="Q22" s="36"/>
    </row>
    <row r="23" spans="1:17" s="37" customFormat="1" ht="20.100000000000001" customHeight="1" x14ac:dyDescent="0.2">
      <c r="A23" s="195"/>
      <c r="B23" s="21" t="s">
        <v>10</v>
      </c>
      <c r="C23" s="149">
        <v>33</v>
      </c>
      <c r="D23" s="149">
        <v>1691</v>
      </c>
      <c r="E23" s="149">
        <v>6620</v>
      </c>
      <c r="F23" s="149">
        <v>6000</v>
      </c>
      <c r="G23" s="149">
        <v>4649</v>
      </c>
      <c r="H23" s="149">
        <v>3775</v>
      </c>
      <c r="I23" s="149">
        <v>4434</v>
      </c>
      <c r="J23" s="149">
        <f t="shared" si="0"/>
        <v>27202</v>
      </c>
      <c r="K23" s="126">
        <f>J23/'ABS Estimated Population'!D10</f>
        <v>0.1734699734074778</v>
      </c>
      <c r="L23" s="36"/>
      <c r="M23" s="36"/>
      <c r="N23" s="36"/>
      <c r="O23" s="36"/>
      <c r="P23" s="36"/>
      <c r="Q23" s="36"/>
    </row>
    <row r="24" spans="1:17" s="37" customFormat="1" ht="20.100000000000001" customHeight="1" x14ac:dyDescent="0.2">
      <c r="A24" s="164" t="s">
        <v>18</v>
      </c>
      <c r="B24" s="166"/>
      <c r="C24" s="132">
        <f>SUM(C16:C23)</f>
        <v>4773</v>
      </c>
      <c r="D24" s="132">
        <f t="shared" ref="D24:J24" si="1">SUM(D16:D23)</f>
        <v>65951</v>
      </c>
      <c r="E24" s="132">
        <f t="shared" si="1"/>
        <v>236761</v>
      </c>
      <c r="F24" s="132">
        <f t="shared" si="1"/>
        <v>244021</v>
      </c>
      <c r="G24" s="132">
        <f t="shared" si="1"/>
        <v>220627</v>
      </c>
      <c r="H24" s="132">
        <f t="shared" si="1"/>
        <v>202195</v>
      </c>
      <c r="I24" s="132">
        <f t="shared" si="1"/>
        <v>259701</v>
      </c>
      <c r="J24" s="132">
        <f t="shared" si="1"/>
        <v>1234029</v>
      </c>
      <c r="K24" s="127">
        <f>J24/'ABS Estimated Population'!D11</f>
        <v>0.12991805669052794</v>
      </c>
      <c r="L24" s="36"/>
      <c r="M24" s="36"/>
      <c r="N24" s="36"/>
      <c r="O24" s="36"/>
      <c r="P24" s="36"/>
      <c r="Q24" s="36"/>
    </row>
    <row r="25" spans="1:17" s="37" customFormat="1" ht="20.100000000000001" customHeight="1" x14ac:dyDescent="0.2">
      <c r="A25" s="36"/>
      <c r="B25" s="36"/>
      <c r="C25" s="36"/>
      <c r="D25" s="36"/>
      <c r="E25" s="36"/>
      <c r="F25" s="36"/>
      <c r="G25" s="36"/>
      <c r="H25" s="36"/>
      <c r="I25" s="36"/>
      <c r="J25" s="36"/>
      <c r="K25" s="36"/>
      <c r="L25" s="36"/>
      <c r="M25" s="36"/>
      <c r="N25" s="36"/>
      <c r="O25" s="36"/>
      <c r="P25" s="36"/>
      <c r="Q25" s="36"/>
    </row>
    <row r="26" spans="1:17" s="17" customFormat="1" ht="20.100000000000001" customHeight="1" x14ac:dyDescent="0.2">
      <c r="A26" s="16"/>
      <c r="B26" s="16"/>
      <c r="C26" s="16"/>
      <c r="D26" s="16"/>
      <c r="E26" s="16"/>
      <c r="F26" s="16"/>
      <c r="G26" s="16"/>
      <c r="H26" s="16"/>
      <c r="I26" s="16"/>
      <c r="J26" s="16"/>
      <c r="K26" s="16"/>
      <c r="L26" s="16"/>
      <c r="M26" s="16"/>
      <c r="N26" s="16"/>
      <c r="O26" s="16"/>
      <c r="P26" s="16"/>
      <c r="Q26" s="16"/>
    </row>
    <row r="27" spans="1:17" s="37" customFormat="1" ht="20.100000000000001" customHeight="1" x14ac:dyDescent="0.2">
      <c r="A27" s="164" t="s">
        <v>11</v>
      </c>
      <c r="B27" s="164"/>
      <c r="C27" s="218" t="s">
        <v>0</v>
      </c>
      <c r="D27" s="219"/>
      <c r="E27" s="219"/>
      <c r="F27" s="219"/>
      <c r="G27" s="219"/>
      <c r="H27" s="219"/>
      <c r="I27" s="219"/>
      <c r="J27" s="219"/>
      <c r="K27" s="220"/>
      <c r="L27" s="39"/>
      <c r="M27" s="39"/>
      <c r="N27" s="36"/>
      <c r="O27" s="36"/>
      <c r="P27" s="36"/>
      <c r="Q27" s="36"/>
    </row>
    <row r="28" spans="1:17" s="17" customFormat="1" ht="39.950000000000003" customHeight="1" x14ac:dyDescent="0.2">
      <c r="A28" s="164"/>
      <c r="B28" s="164"/>
      <c r="C28" s="21" t="s">
        <v>20</v>
      </c>
      <c r="D28" s="21" t="s">
        <v>21</v>
      </c>
      <c r="E28" s="21" t="s">
        <v>12</v>
      </c>
      <c r="F28" s="21" t="s">
        <v>13</v>
      </c>
      <c r="G28" s="21" t="s">
        <v>14</v>
      </c>
      <c r="H28" s="21" t="s">
        <v>15</v>
      </c>
      <c r="I28" s="21" t="s">
        <v>16</v>
      </c>
      <c r="J28" s="21" t="s">
        <v>2</v>
      </c>
      <c r="K28" s="38" t="s">
        <v>23</v>
      </c>
      <c r="L28" s="20"/>
      <c r="M28" s="20"/>
      <c r="N28" s="16"/>
      <c r="O28" s="16"/>
      <c r="P28" s="16"/>
      <c r="Q28" s="16"/>
    </row>
    <row r="29" spans="1:17" s="17" customFormat="1" ht="20.100000000000001" customHeight="1" x14ac:dyDescent="0.2">
      <c r="A29" s="165" t="s">
        <v>17</v>
      </c>
      <c r="B29" s="21" t="s">
        <v>3</v>
      </c>
      <c r="C29" s="149">
        <v>143</v>
      </c>
      <c r="D29" s="149">
        <v>4066</v>
      </c>
      <c r="E29" s="149">
        <v>18785</v>
      </c>
      <c r="F29" s="149">
        <v>26381</v>
      </c>
      <c r="G29" s="149">
        <v>30750</v>
      </c>
      <c r="H29" s="149">
        <v>33288</v>
      </c>
      <c r="I29" s="149">
        <v>59971</v>
      </c>
      <c r="J29" s="149">
        <f>SUM(C29:I29)</f>
        <v>173384</v>
      </c>
      <c r="K29" s="126">
        <f>J29/'ABS Estimated Population'!C3</f>
        <v>5.8686068929662286E-2</v>
      </c>
      <c r="L29" s="95"/>
      <c r="M29" s="14"/>
      <c r="N29" s="16"/>
      <c r="O29" s="16"/>
      <c r="P29" s="16"/>
      <c r="Q29" s="16"/>
    </row>
    <row r="30" spans="1:17" s="17" customFormat="1" ht="20.100000000000001" customHeight="1" x14ac:dyDescent="0.2">
      <c r="A30" s="165"/>
      <c r="B30" s="21" t="s">
        <v>4</v>
      </c>
      <c r="C30" s="149">
        <v>112</v>
      </c>
      <c r="D30" s="149">
        <v>5252</v>
      </c>
      <c r="E30" s="149">
        <v>31061</v>
      </c>
      <c r="F30" s="149">
        <v>35431</v>
      </c>
      <c r="G30" s="149">
        <v>34756</v>
      </c>
      <c r="H30" s="149">
        <v>32520</v>
      </c>
      <c r="I30" s="149">
        <v>44755</v>
      </c>
      <c r="J30" s="149">
        <f t="shared" ref="J30:J36" si="2">SUM(C30:I30)</f>
        <v>183887</v>
      </c>
      <c r="K30" s="126">
        <f>J30/'ABS Estimated Population'!C4</f>
        <v>7.9859551903692733E-2</v>
      </c>
      <c r="L30" s="95"/>
      <c r="M30" s="14"/>
      <c r="N30" s="16"/>
      <c r="O30" s="16"/>
      <c r="P30" s="16"/>
      <c r="Q30" s="16"/>
    </row>
    <row r="31" spans="1:17" s="17" customFormat="1" ht="20.100000000000001" customHeight="1" x14ac:dyDescent="0.2">
      <c r="A31" s="165"/>
      <c r="B31" s="21" t="s">
        <v>5</v>
      </c>
      <c r="C31" s="149">
        <v>118</v>
      </c>
      <c r="D31" s="149">
        <v>3084</v>
      </c>
      <c r="E31" s="149">
        <v>17366</v>
      </c>
      <c r="F31" s="149">
        <v>23921</v>
      </c>
      <c r="G31" s="149">
        <v>27845</v>
      </c>
      <c r="H31" s="149">
        <v>28427</v>
      </c>
      <c r="I31" s="149">
        <v>43726</v>
      </c>
      <c r="J31" s="149">
        <f t="shared" si="2"/>
        <v>144487</v>
      </c>
      <c r="K31" s="126">
        <f>J31/'ABS Estimated Population'!C5</f>
        <v>7.854808336305201E-2</v>
      </c>
      <c r="L31" s="95"/>
      <c r="M31" s="14"/>
      <c r="N31" s="16"/>
      <c r="O31" s="16"/>
      <c r="P31" s="16"/>
      <c r="Q31" s="16"/>
    </row>
    <row r="32" spans="1:17" s="17" customFormat="1" ht="20.100000000000001" customHeight="1" x14ac:dyDescent="0.2">
      <c r="A32" s="165"/>
      <c r="B32" s="21" t="s">
        <v>6</v>
      </c>
      <c r="C32" s="149">
        <v>2991</v>
      </c>
      <c r="D32" s="149">
        <v>9092</v>
      </c>
      <c r="E32" s="149">
        <v>14118</v>
      </c>
      <c r="F32" s="149">
        <v>12058</v>
      </c>
      <c r="G32" s="149">
        <v>13883</v>
      </c>
      <c r="H32" s="149">
        <v>14283</v>
      </c>
      <c r="I32" s="149">
        <v>23871</v>
      </c>
      <c r="J32" s="149">
        <f t="shared" si="2"/>
        <v>90296</v>
      </c>
      <c r="K32" s="126">
        <f>J32/'ABS Estimated Population'!C6</f>
        <v>0.13437364671707513</v>
      </c>
      <c r="L32" s="95"/>
      <c r="M32" s="14"/>
      <c r="N32" s="16"/>
      <c r="O32" s="16"/>
      <c r="P32" s="16"/>
      <c r="Q32" s="16"/>
    </row>
    <row r="33" spans="1:17" s="17" customFormat="1" ht="20.100000000000001" customHeight="1" x14ac:dyDescent="0.2">
      <c r="A33" s="165"/>
      <c r="B33" s="21" t="s">
        <v>7</v>
      </c>
      <c r="C33" s="149">
        <v>37</v>
      </c>
      <c r="D33" s="149">
        <v>2698</v>
      </c>
      <c r="E33" s="149">
        <v>17445</v>
      </c>
      <c r="F33" s="149">
        <v>20040</v>
      </c>
      <c r="G33" s="149">
        <v>21727</v>
      </c>
      <c r="H33" s="149">
        <v>20734</v>
      </c>
      <c r="I33" s="149">
        <v>28202</v>
      </c>
      <c r="J33" s="149">
        <f t="shared" si="2"/>
        <v>110883</v>
      </c>
      <c r="K33" s="126">
        <f>J33/'ABS Estimated Population'!C7</f>
        <v>0.10836132363762874</v>
      </c>
      <c r="L33" s="95"/>
      <c r="M33" s="14"/>
      <c r="N33" s="16"/>
      <c r="O33" s="16"/>
      <c r="P33" s="16"/>
      <c r="Q33" s="16"/>
    </row>
    <row r="34" spans="1:17" s="17" customFormat="1" ht="20.100000000000001" customHeight="1" x14ac:dyDescent="0.2">
      <c r="A34" s="165"/>
      <c r="B34" s="21" t="s">
        <v>8</v>
      </c>
      <c r="C34" s="149">
        <v>14</v>
      </c>
      <c r="D34" s="149">
        <v>567</v>
      </c>
      <c r="E34" s="149">
        <v>2725</v>
      </c>
      <c r="F34" s="149">
        <v>3204</v>
      </c>
      <c r="G34" s="149">
        <v>3826</v>
      </c>
      <c r="H34" s="149">
        <v>4577</v>
      </c>
      <c r="I34" s="149">
        <v>6434</v>
      </c>
      <c r="J34" s="149">
        <f t="shared" si="2"/>
        <v>21347</v>
      </c>
      <c r="K34" s="126">
        <f>J34/'ABS Estimated Population'!C8</f>
        <v>0.10461138880721356</v>
      </c>
      <c r="L34" s="95"/>
      <c r="M34" s="14"/>
      <c r="N34" s="16"/>
      <c r="O34" s="16"/>
      <c r="P34" s="16"/>
      <c r="Q34" s="16"/>
    </row>
    <row r="35" spans="1:17" s="17" customFormat="1" ht="20.100000000000001" customHeight="1" x14ac:dyDescent="0.2">
      <c r="A35" s="165"/>
      <c r="B35" s="21" t="s">
        <v>9</v>
      </c>
      <c r="C35" s="149">
        <v>1</v>
      </c>
      <c r="D35" s="149">
        <v>107</v>
      </c>
      <c r="E35" s="149">
        <v>848</v>
      </c>
      <c r="F35" s="149">
        <v>1093</v>
      </c>
      <c r="G35" s="149">
        <v>1168</v>
      </c>
      <c r="H35" s="149">
        <v>1033</v>
      </c>
      <c r="I35" s="149">
        <v>813</v>
      </c>
      <c r="J35" s="149">
        <f t="shared" si="2"/>
        <v>5063</v>
      </c>
      <c r="K35" s="126">
        <f>J35/'ABS Estimated Population'!C9</f>
        <v>5.088646779770041E-2</v>
      </c>
      <c r="L35" s="95"/>
      <c r="M35" s="14"/>
      <c r="N35" s="16"/>
      <c r="O35" s="16"/>
      <c r="P35" s="16"/>
      <c r="Q35" s="16"/>
    </row>
    <row r="36" spans="1:17" s="17" customFormat="1" ht="20.100000000000001" customHeight="1" x14ac:dyDescent="0.2">
      <c r="A36" s="165"/>
      <c r="B36" s="21" t="s">
        <v>10</v>
      </c>
      <c r="C36" s="149">
        <v>10</v>
      </c>
      <c r="D36" s="149">
        <v>597</v>
      </c>
      <c r="E36" s="149">
        <v>3401</v>
      </c>
      <c r="F36" s="149">
        <v>3438</v>
      </c>
      <c r="G36" s="149">
        <v>3224</v>
      </c>
      <c r="H36" s="149">
        <v>2830</v>
      </c>
      <c r="I36" s="149">
        <v>3512</v>
      </c>
      <c r="J36" s="149">
        <f t="shared" si="2"/>
        <v>17012</v>
      </c>
      <c r="K36" s="126">
        <f>J36/'ABS Estimated Population'!C10</f>
        <v>0.11168739085334629</v>
      </c>
      <c r="L36" s="95"/>
      <c r="M36" s="14"/>
      <c r="N36" s="16"/>
      <c r="O36" s="16"/>
      <c r="P36" s="16"/>
      <c r="Q36" s="16"/>
    </row>
    <row r="37" spans="1:17" s="17" customFormat="1" ht="20.100000000000001" customHeight="1" x14ac:dyDescent="0.2">
      <c r="A37" s="164" t="s">
        <v>18</v>
      </c>
      <c r="B37" s="166"/>
      <c r="C37" s="132">
        <f>SUM(C29:C36)</f>
        <v>3426</v>
      </c>
      <c r="D37" s="132">
        <f t="shared" ref="D37:J37" si="3">SUM(D29:D36)</f>
        <v>25463</v>
      </c>
      <c r="E37" s="132">
        <f t="shared" si="3"/>
        <v>105749</v>
      </c>
      <c r="F37" s="132">
        <f t="shared" si="3"/>
        <v>125566</v>
      </c>
      <c r="G37" s="132">
        <f t="shared" si="3"/>
        <v>137179</v>
      </c>
      <c r="H37" s="132">
        <f t="shared" si="3"/>
        <v>137692</v>
      </c>
      <c r="I37" s="132">
        <f t="shared" si="3"/>
        <v>211284</v>
      </c>
      <c r="J37" s="132">
        <f t="shared" si="3"/>
        <v>746359</v>
      </c>
      <c r="K37" s="127">
        <f>J37/'ABS Estimated Population'!C11</f>
        <v>8.0665954352061392E-2</v>
      </c>
      <c r="L37" s="24"/>
      <c r="M37" s="14"/>
      <c r="N37" s="16"/>
      <c r="O37" s="16"/>
      <c r="P37" s="16"/>
      <c r="Q37" s="16"/>
    </row>
    <row r="38" spans="1:17" s="17" customFormat="1" ht="20.100000000000001" customHeight="1" x14ac:dyDescent="0.2">
      <c r="A38" s="16"/>
      <c r="B38" s="16"/>
      <c r="C38" s="16"/>
      <c r="D38" s="16"/>
      <c r="E38" s="16"/>
      <c r="F38" s="16"/>
      <c r="G38" s="16"/>
      <c r="H38" s="16"/>
      <c r="I38" s="16"/>
      <c r="J38" s="16"/>
      <c r="K38" s="16"/>
      <c r="L38" s="16"/>
      <c r="M38" s="16"/>
      <c r="N38" s="16"/>
      <c r="O38" s="16"/>
      <c r="P38" s="16"/>
      <c r="Q38" s="16"/>
    </row>
    <row r="39" spans="1:17" s="44" customFormat="1" ht="20.100000000000001" customHeight="1" x14ac:dyDescent="0.2">
      <c r="A39" s="187" t="s">
        <v>19</v>
      </c>
      <c r="B39" s="184"/>
      <c r="C39" s="184"/>
      <c r="D39" s="184"/>
      <c r="E39" s="184"/>
      <c r="F39" s="184"/>
      <c r="G39" s="184"/>
      <c r="H39" s="184"/>
      <c r="I39" s="184"/>
      <c r="J39" s="184"/>
      <c r="K39" s="184"/>
      <c r="L39" s="43"/>
      <c r="M39" s="43"/>
      <c r="N39" s="43"/>
      <c r="O39" s="43"/>
      <c r="P39" s="43"/>
      <c r="Q39" s="43"/>
    </row>
    <row r="40" spans="1:17" s="44" customFormat="1" ht="20.100000000000001" customHeight="1" x14ac:dyDescent="0.2">
      <c r="A40" s="188" t="s">
        <v>32</v>
      </c>
      <c r="B40" s="189"/>
      <c r="C40" s="189"/>
      <c r="D40" s="189"/>
      <c r="E40" s="189"/>
      <c r="F40" s="189"/>
      <c r="G40" s="189"/>
      <c r="H40" s="189"/>
      <c r="I40" s="189"/>
      <c r="J40" s="189"/>
      <c r="K40" s="189"/>
      <c r="L40" s="43"/>
      <c r="M40" s="43"/>
      <c r="N40" s="43"/>
      <c r="O40" s="43"/>
      <c r="P40" s="43"/>
      <c r="Q40" s="43"/>
    </row>
    <row r="41" spans="1:17" s="44" customFormat="1" ht="20.100000000000001" customHeight="1" x14ac:dyDescent="0.2">
      <c r="A41" s="189"/>
      <c r="B41" s="189"/>
      <c r="C41" s="189"/>
      <c r="D41" s="189"/>
      <c r="E41" s="189"/>
      <c r="F41" s="189"/>
      <c r="G41" s="189"/>
      <c r="H41" s="189"/>
      <c r="I41" s="189"/>
      <c r="J41" s="189"/>
      <c r="K41" s="189"/>
      <c r="M41" s="43"/>
      <c r="N41" s="43"/>
      <c r="O41" s="43"/>
      <c r="P41" s="43"/>
      <c r="Q41" s="43"/>
    </row>
    <row r="42" spans="1:17" s="44" customFormat="1" ht="20.100000000000001" customHeight="1" x14ac:dyDescent="0.2">
      <c r="A42" s="163" t="s">
        <v>29</v>
      </c>
      <c r="B42" s="163"/>
      <c r="C42" s="163"/>
      <c r="D42" s="163"/>
      <c r="E42" s="163"/>
      <c r="F42" s="163"/>
      <c r="G42" s="163"/>
      <c r="H42" s="163"/>
      <c r="I42" s="163"/>
      <c r="J42" s="163"/>
      <c r="K42" s="163"/>
      <c r="L42" s="93"/>
      <c r="M42" s="74"/>
      <c r="N42" s="74"/>
      <c r="O42" s="43"/>
      <c r="P42" s="43"/>
      <c r="Q42" s="43"/>
    </row>
    <row r="43" spans="1:17" s="44" customFormat="1" ht="20.100000000000001" customHeight="1" x14ac:dyDescent="0.2">
      <c r="A43" s="190" t="s">
        <v>27</v>
      </c>
      <c r="B43" s="190"/>
      <c r="C43" s="190"/>
      <c r="D43" s="190"/>
      <c r="E43" s="190"/>
      <c r="F43" s="190"/>
      <c r="G43" s="190"/>
      <c r="H43" s="190"/>
      <c r="I43" s="190"/>
      <c r="J43" s="190"/>
      <c r="K43" s="190"/>
      <c r="L43" s="93"/>
      <c r="M43" s="74"/>
      <c r="N43" s="74"/>
      <c r="O43" s="43"/>
      <c r="P43" s="43"/>
      <c r="Q43" s="43"/>
    </row>
    <row r="44" spans="1:17" s="44" customFormat="1" ht="20.100000000000001" customHeight="1" x14ac:dyDescent="0.2">
      <c r="A44" s="190"/>
      <c r="B44" s="190"/>
      <c r="C44" s="190"/>
      <c r="D44" s="190"/>
      <c r="E44" s="190"/>
      <c r="F44" s="190"/>
      <c r="G44" s="190"/>
      <c r="H44" s="190"/>
      <c r="I44" s="190"/>
      <c r="J44" s="190"/>
      <c r="K44" s="190"/>
      <c r="L44" s="74"/>
      <c r="M44" s="74"/>
      <c r="N44" s="74"/>
      <c r="O44" s="43"/>
      <c r="P44" s="43"/>
      <c r="Q44" s="43"/>
    </row>
    <row r="45" spans="1:17" s="44" customFormat="1" ht="20.100000000000001" customHeight="1" x14ac:dyDescent="0.2">
      <c r="A45" s="183" t="s">
        <v>31</v>
      </c>
      <c r="B45" s="184"/>
      <c r="C45" s="184"/>
      <c r="D45" s="184"/>
      <c r="E45" s="184"/>
      <c r="F45" s="184"/>
      <c r="G45" s="184"/>
      <c r="H45" s="184"/>
      <c r="I45" s="184"/>
      <c r="J45" s="184"/>
      <c r="K45" s="184"/>
      <c r="L45" s="94"/>
      <c r="M45" s="47"/>
      <c r="N45" s="47"/>
      <c r="O45" s="43"/>
      <c r="P45" s="43"/>
      <c r="Q45" s="43"/>
    </row>
    <row r="46" spans="1:17" s="51" customFormat="1" ht="20.100000000000001" customHeight="1" x14ac:dyDescent="0.2">
      <c r="A46" s="185" t="s">
        <v>41</v>
      </c>
      <c r="B46" s="186"/>
      <c r="C46" s="186"/>
      <c r="D46" s="186"/>
      <c r="E46" s="186"/>
      <c r="F46" s="186"/>
      <c r="G46" s="186"/>
      <c r="H46" s="186"/>
      <c r="I46" s="186"/>
      <c r="J46" s="186"/>
      <c r="K46" s="186"/>
      <c r="L46" s="55"/>
    </row>
    <row r="47" spans="1:17" s="55" customFormat="1" ht="20.100000000000001" customHeight="1" x14ac:dyDescent="0.2">
      <c r="A47" s="136"/>
      <c r="B47" s="136"/>
      <c r="C47" s="136"/>
      <c r="D47" s="136"/>
      <c r="E47" s="136"/>
      <c r="F47" s="136"/>
      <c r="G47" s="136"/>
      <c r="H47" s="136"/>
      <c r="I47" s="136"/>
      <c r="J47" s="136"/>
      <c r="K47" s="136"/>
      <c r="L47" s="54"/>
      <c r="M47" s="54"/>
      <c r="N47" s="54"/>
      <c r="O47" s="54"/>
      <c r="P47" s="54"/>
      <c r="Q47" s="54"/>
    </row>
    <row r="48" spans="1:17" ht="20.100000000000001" customHeight="1" x14ac:dyDescent="0.2">
      <c r="A48" s="136"/>
      <c r="B48" s="137"/>
      <c r="C48" s="137"/>
      <c r="D48" s="137"/>
      <c r="E48" s="137"/>
      <c r="F48" s="137"/>
      <c r="G48" s="137"/>
      <c r="H48" s="137"/>
      <c r="I48" s="137"/>
      <c r="J48" s="137"/>
      <c r="K48" s="137"/>
      <c r="L48" s="55"/>
      <c r="M48" s="55"/>
      <c r="N48" s="55"/>
    </row>
    <row r="49" spans="1:14" ht="20.100000000000001" customHeight="1" x14ac:dyDescent="0.2">
      <c r="A49" s="55"/>
      <c r="B49" s="55"/>
      <c r="C49" s="55"/>
      <c r="D49" s="55"/>
      <c r="E49" s="55"/>
      <c r="F49" s="55"/>
      <c r="G49" s="55"/>
      <c r="H49" s="55"/>
      <c r="I49" s="55"/>
      <c r="J49" s="55"/>
      <c r="K49" s="55"/>
      <c r="L49" s="55"/>
      <c r="M49" s="55"/>
      <c r="N49" s="55"/>
    </row>
    <row r="50" spans="1:14" ht="20.100000000000001" customHeight="1" x14ac:dyDescent="0.2">
      <c r="A50" s="55"/>
      <c r="B50" s="55"/>
      <c r="C50" s="55"/>
      <c r="D50" s="55"/>
      <c r="E50" s="55"/>
      <c r="F50" s="55"/>
      <c r="G50" s="55"/>
      <c r="H50" s="55"/>
      <c r="I50" s="55"/>
      <c r="J50" s="55"/>
      <c r="K50" s="55"/>
      <c r="L50" s="55"/>
      <c r="M50" s="55"/>
      <c r="N50" s="55"/>
    </row>
    <row r="51" spans="1:14" ht="20.100000000000001" customHeight="1" x14ac:dyDescent="0.2">
      <c r="A51" s="55"/>
      <c r="B51" s="55"/>
      <c r="C51" s="55"/>
      <c r="D51" s="55"/>
      <c r="E51" s="55"/>
      <c r="F51" s="55"/>
      <c r="G51" s="55"/>
      <c r="H51" s="55"/>
      <c r="I51" s="55"/>
      <c r="J51" s="55"/>
      <c r="K51" s="55"/>
      <c r="L51" s="55"/>
      <c r="M51" s="55"/>
      <c r="N51" s="55"/>
    </row>
    <row r="52" spans="1:14" ht="20.100000000000001" customHeight="1" x14ac:dyDescent="0.2">
      <c r="A52" s="55"/>
      <c r="B52" s="55"/>
      <c r="C52" s="55"/>
      <c r="D52" s="55"/>
      <c r="E52" s="55"/>
      <c r="F52" s="55"/>
      <c r="G52" s="55"/>
      <c r="H52" s="55"/>
      <c r="I52" s="55"/>
      <c r="J52" s="55"/>
      <c r="K52" s="55"/>
      <c r="L52" s="55"/>
      <c r="M52" s="55"/>
      <c r="N52" s="55"/>
    </row>
    <row r="53" spans="1:14" ht="20.100000000000001" customHeight="1" x14ac:dyDescent="0.2">
      <c r="A53" s="55"/>
      <c r="B53" s="55"/>
      <c r="C53" s="55"/>
      <c r="D53" s="55"/>
      <c r="E53" s="55"/>
      <c r="F53" s="55"/>
      <c r="G53" s="55"/>
      <c r="H53" s="55"/>
      <c r="I53" s="55"/>
      <c r="J53" s="55"/>
      <c r="K53" s="55"/>
      <c r="L53" s="55"/>
      <c r="M53" s="55"/>
      <c r="N53" s="55"/>
    </row>
    <row r="54" spans="1:14" ht="20.100000000000001" customHeight="1" x14ac:dyDescent="0.2">
      <c r="A54" s="55"/>
      <c r="B54" s="55"/>
      <c r="C54" s="55"/>
      <c r="D54" s="55"/>
      <c r="E54" s="55"/>
      <c r="F54" s="55"/>
      <c r="G54" s="55"/>
      <c r="H54" s="55"/>
      <c r="I54" s="55"/>
      <c r="J54" s="55"/>
      <c r="K54" s="55"/>
      <c r="L54" s="55"/>
      <c r="M54" s="55"/>
      <c r="N54" s="55"/>
    </row>
  </sheetData>
  <mergeCells count="18">
    <mergeCell ref="A40:K41"/>
    <mergeCell ref="C1:E1"/>
    <mergeCell ref="A1:B2"/>
    <mergeCell ref="A14:B15"/>
    <mergeCell ref="A16:A23"/>
    <mergeCell ref="A24:B24"/>
    <mergeCell ref="A3:A10"/>
    <mergeCell ref="A11:B11"/>
    <mergeCell ref="A43:K44"/>
    <mergeCell ref="C27:K27"/>
    <mergeCell ref="C14:K14"/>
    <mergeCell ref="A45:K45"/>
    <mergeCell ref="A46:K46"/>
    <mergeCell ref="A42:K42"/>
    <mergeCell ref="A27:B28"/>
    <mergeCell ref="A29:A36"/>
    <mergeCell ref="A37:B37"/>
    <mergeCell ref="A39:K39"/>
  </mergeCells>
  <phoneticPr fontId="6" type="noConversion"/>
  <pageMargins left="0.74803149606299213" right="0.74803149606299213" top="0.98425196850393704" bottom="0.98425196850393704" header="0.51181102362204722" footer="0.51181102362204722"/>
  <pageSetup paperSize="9" scale="61" orientation="portrait" r:id="rId1"/>
  <headerFooter alignWithMargins="0">
    <oddHeader>&amp;C&amp;"Arial,Bold"The Australian Organ Donor  Register
Legally Valid Consent Registrations (Including Intent Registrations of 16 &amp; 17 year olds)
as at 31/07/2016</oddHeader>
  </headerFooter>
  <ignoredErrors>
    <ignoredError sqref="K37"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Q48"/>
  <sheetViews>
    <sheetView topLeftCell="A40" zoomScaleNormal="100" workbookViewId="0">
      <selection activeCell="G5" sqref="G5"/>
    </sheetView>
  </sheetViews>
  <sheetFormatPr defaultRowHeight="20.100000000000001" customHeight="1" x14ac:dyDescent="0.2"/>
  <cols>
    <col min="1" max="2" width="8.7109375" style="57" customWidth="1"/>
    <col min="3" max="17" width="12.7109375" style="57" customWidth="1"/>
    <col min="18" max="62" width="12.7109375" style="58" customWidth="1"/>
    <col min="63" max="16384" width="9.140625" style="58"/>
  </cols>
  <sheetData>
    <row r="1" spans="1:17" s="37" customFormat="1" ht="20.100000000000001" customHeight="1" x14ac:dyDescent="0.2">
      <c r="A1" s="177" t="s">
        <v>11</v>
      </c>
      <c r="B1" s="194"/>
      <c r="C1" s="191"/>
      <c r="D1" s="192"/>
      <c r="E1" s="193"/>
      <c r="F1" s="62"/>
      <c r="G1" s="36"/>
      <c r="H1" s="36"/>
      <c r="I1" s="36"/>
      <c r="J1" s="36"/>
      <c r="K1" s="36"/>
      <c r="L1" s="36"/>
      <c r="M1" s="36"/>
      <c r="N1" s="36"/>
      <c r="O1" s="36"/>
      <c r="P1" s="36"/>
      <c r="Q1" s="36"/>
    </row>
    <row r="2" spans="1:17" s="17" customFormat="1" ht="127.5" x14ac:dyDescent="0.2">
      <c r="A2" s="194"/>
      <c r="B2" s="194"/>
      <c r="C2" s="10" t="s">
        <v>26</v>
      </c>
      <c r="D2" s="10" t="s">
        <v>25</v>
      </c>
      <c r="E2" s="18" t="s">
        <v>22</v>
      </c>
      <c r="F2" s="19"/>
      <c r="G2" s="16"/>
      <c r="H2" s="16"/>
      <c r="I2" s="16"/>
      <c r="J2" s="16"/>
      <c r="K2" s="16"/>
      <c r="L2" s="16"/>
      <c r="M2" s="16"/>
      <c r="N2" s="16"/>
      <c r="O2" s="16"/>
      <c r="P2" s="16"/>
      <c r="Q2" s="16"/>
    </row>
    <row r="3" spans="1:17" s="37" customFormat="1" ht="20.100000000000001" customHeight="1" x14ac:dyDescent="0.2">
      <c r="A3" s="195" t="s">
        <v>17</v>
      </c>
      <c r="B3" s="21" t="s">
        <v>3</v>
      </c>
      <c r="C3" s="110">
        <v>466172</v>
      </c>
      <c r="D3" s="111">
        <v>0.23300000000000001</v>
      </c>
      <c r="E3" s="23">
        <f>IF(C3=0,0,(C3-'Jul 16'!C3)/'Jul 16'!C3)</f>
        <v>1.5742558508934582E-2</v>
      </c>
      <c r="F3" s="67"/>
      <c r="G3" s="36"/>
      <c r="H3" s="36"/>
      <c r="I3" s="36"/>
      <c r="J3" s="36"/>
      <c r="K3" s="36"/>
      <c r="L3" s="36"/>
      <c r="M3" s="36"/>
      <c r="N3" s="36"/>
      <c r="O3" s="36"/>
      <c r="P3" s="36"/>
      <c r="Q3" s="36"/>
    </row>
    <row r="4" spans="1:17" s="37" customFormat="1" ht="20.100000000000001" customHeight="1" x14ac:dyDescent="0.2">
      <c r="A4" s="195"/>
      <c r="B4" s="21" t="s">
        <v>4</v>
      </c>
      <c r="C4" s="110">
        <v>499517</v>
      </c>
      <c r="D4" s="111">
        <v>0.24970000000000001</v>
      </c>
      <c r="E4" s="23">
        <f>IF(C4=0,0,(C4-'Jul 16'!C4)/'Jul 16'!C4)</f>
        <v>9.127291166244781E-3</v>
      </c>
      <c r="F4" s="67"/>
      <c r="G4" s="36"/>
      <c r="H4" s="36"/>
      <c r="I4" s="36"/>
      <c r="J4" s="36"/>
      <c r="K4" s="36"/>
      <c r="L4" s="36"/>
      <c r="M4" s="36"/>
      <c r="N4" s="36"/>
      <c r="O4" s="36"/>
      <c r="P4" s="36"/>
      <c r="Q4" s="36"/>
    </row>
    <row r="5" spans="1:17" s="37" customFormat="1" ht="20.100000000000001" customHeight="1" x14ac:dyDescent="0.2">
      <c r="A5" s="195"/>
      <c r="B5" s="21" t="s">
        <v>5</v>
      </c>
      <c r="C5" s="110">
        <v>398831</v>
      </c>
      <c r="D5" s="111">
        <v>0.1993</v>
      </c>
      <c r="E5" s="23">
        <f>IF(C5=0,0,(C5-'Jul 16'!C5)/'Jul 16'!C5)</f>
        <v>1.1393778940908561E-2</v>
      </c>
      <c r="F5" s="67"/>
      <c r="G5" s="36"/>
      <c r="H5" s="36"/>
      <c r="I5" s="36"/>
      <c r="J5" s="36"/>
      <c r="K5" s="36"/>
      <c r="L5" s="36"/>
      <c r="M5" s="36"/>
      <c r="N5" s="36"/>
      <c r="O5" s="36"/>
      <c r="P5" s="36"/>
      <c r="Q5" s="36"/>
    </row>
    <row r="6" spans="1:17" s="37" customFormat="1" ht="20.100000000000001" customHeight="1" x14ac:dyDescent="0.2">
      <c r="A6" s="195"/>
      <c r="B6" s="21" t="s">
        <v>6</v>
      </c>
      <c r="C6" s="110">
        <v>223789</v>
      </c>
      <c r="D6" s="111">
        <v>0.1119</v>
      </c>
      <c r="E6" s="23">
        <f>IF(C6=0,0,(C6-'Jul 16'!C6)/'Jul 16'!C6)</f>
        <v>5.2601317054326241E-3</v>
      </c>
      <c r="F6" s="67"/>
      <c r="G6" s="36"/>
      <c r="H6" s="36"/>
      <c r="I6" s="36"/>
      <c r="J6" s="36"/>
      <c r="K6" s="36"/>
      <c r="L6" s="36"/>
      <c r="M6" s="36"/>
      <c r="N6" s="36"/>
      <c r="O6" s="36"/>
      <c r="P6" s="36"/>
      <c r="Q6" s="36"/>
    </row>
    <row r="7" spans="1:17" s="37" customFormat="1" ht="20.100000000000001" customHeight="1" x14ac:dyDescent="0.2">
      <c r="A7" s="195"/>
      <c r="B7" s="21" t="s">
        <v>7</v>
      </c>
      <c r="C7" s="110">
        <v>294545</v>
      </c>
      <c r="D7" s="111">
        <v>0.1472</v>
      </c>
      <c r="E7" s="23">
        <f>IF(C7=0,0,(C7-'Jul 16'!C7)/'Jul 16'!C7)</f>
        <v>5.9287795115587297E-3</v>
      </c>
      <c r="F7" s="67"/>
      <c r="G7" s="36"/>
      <c r="H7" s="36"/>
      <c r="I7" s="36"/>
      <c r="J7" s="36"/>
      <c r="K7" s="36"/>
      <c r="L7" s="36"/>
      <c r="M7" s="36"/>
      <c r="N7" s="36"/>
      <c r="O7" s="36"/>
      <c r="P7" s="36"/>
      <c r="Q7" s="36"/>
    </row>
    <row r="8" spans="1:17" s="37" customFormat="1" ht="20.100000000000001" customHeight="1" x14ac:dyDescent="0.2">
      <c r="A8" s="195"/>
      <c r="B8" s="21" t="s">
        <v>8</v>
      </c>
      <c r="C8" s="110">
        <v>58755</v>
      </c>
      <c r="D8" s="111">
        <v>2.9399999999999999E-2</v>
      </c>
      <c r="E8" s="23">
        <f>IF(C8=0,0,(C8-'Jul 16'!C8)/'Jul 16'!C8)</f>
        <v>8.6002677927695947E-3</v>
      </c>
      <c r="F8" s="67"/>
      <c r="G8" s="36"/>
      <c r="H8" s="36"/>
      <c r="I8" s="36"/>
      <c r="J8" s="36"/>
      <c r="K8" s="36"/>
      <c r="L8" s="36"/>
      <c r="M8" s="36"/>
      <c r="N8" s="36"/>
      <c r="O8" s="36"/>
      <c r="P8" s="36"/>
      <c r="Q8" s="36"/>
    </row>
    <row r="9" spans="1:17" s="37" customFormat="1" ht="20.100000000000001" customHeight="1" x14ac:dyDescent="0.2">
      <c r="A9" s="195"/>
      <c r="B9" s="21" t="s">
        <v>9</v>
      </c>
      <c r="C9" s="110">
        <v>14332</v>
      </c>
      <c r="D9" s="111">
        <v>7.1999999999999998E-3</v>
      </c>
      <c r="E9" s="23">
        <f>IF(C9=0,0,(C9-'Jul 16'!C9)/'Jul 16'!C9)</f>
        <v>8.656485326201703E-3</v>
      </c>
      <c r="F9" s="67"/>
      <c r="G9" s="36"/>
      <c r="H9" s="36"/>
      <c r="I9" s="36"/>
      <c r="J9" s="36"/>
      <c r="K9" s="36"/>
      <c r="L9" s="36"/>
      <c r="M9" s="36"/>
      <c r="N9" s="36"/>
      <c r="O9" s="36"/>
      <c r="P9" s="36"/>
      <c r="Q9" s="36"/>
    </row>
    <row r="10" spans="1:17" s="37" customFormat="1" ht="20.100000000000001" customHeight="1" x14ac:dyDescent="0.2">
      <c r="A10" s="195"/>
      <c r="B10" s="21" t="s">
        <v>10</v>
      </c>
      <c r="C10" s="110">
        <v>44750</v>
      </c>
      <c r="D10" s="111">
        <v>2.24E-2</v>
      </c>
      <c r="E10" s="23">
        <f>IF(C10=0,0,(C10-'Jul 16'!C10)/'Jul 16'!C10)</f>
        <v>1.2122857013615597E-2</v>
      </c>
      <c r="F10" s="67"/>
      <c r="G10" s="36"/>
      <c r="H10" s="36"/>
      <c r="I10" s="36"/>
      <c r="J10" s="36"/>
      <c r="K10" s="36"/>
      <c r="L10" s="36"/>
      <c r="M10" s="36"/>
      <c r="N10" s="36"/>
      <c r="O10" s="36"/>
      <c r="P10" s="36"/>
      <c r="Q10" s="36"/>
    </row>
    <row r="11" spans="1:17" s="17" customFormat="1" ht="20.100000000000001" customHeight="1" x14ac:dyDescent="0.2">
      <c r="A11" s="164" t="s">
        <v>18</v>
      </c>
      <c r="B11" s="166"/>
      <c r="C11" s="150">
        <f>SUM(C3:C10)</f>
        <v>2000691</v>
      </c>
      <c r="D11" s="26">
        <f>SUM(D3:D10)</f>
        <v>1.0001</v>
      </c>
      <c r="E11" s="27">
        <f>IF(C11=0,0,(C11-'Jul 16'!C11)/'Jul 16'!C11)</f>
        <v>1.0252031420105555E-2</v>
      </c>
      <c r="F11" s="28"/>
      <c r="G11" s="16"/>
      <c r="H11" s="16"/>
      <c r="I11" s="16"/>
      <c r="J11" s="16"/>
      <c r="K11" s="16"/>
      <c r="L11" s="16"/>
      <c r="M11" s="16"/>
      <c r="N11" s="16"/>
      <c r="O11" s="16"/>
      <c r="P11" s="16"/>
      <c r="Q11" s="16"/>
    </row>
    <row r="12" spans="1:17" s="17" customFormat="1" ht="20.100000000000001" customHeight="1" x14ac:dyDescent="0.2">
      <c r="A12" s="16"/>
      <c r="B12" s="16"/>
      <c r="C12" s="76"/>
      <c r="D12" s="16"/>
      <c r="E12" s="16"/>
      <c r="F12" s="16"/>
      <c r="G12" s="16"/>
      <c r="H12" s="16"/>
      <c r="I12" s="16"/>
      <c r="J12" s="16"/>
      <c r="K12" s="16"/>
      <c r="L12" s="16"/>
      <c r="M12" s="16"/>
      <c r="N12" s="16"/>
      <c r="O12" s="16"/>
      <c r="P12" s="16"/>
      <c r="Q12" s="16"/>
    </row>
    <row r="13" spans="1:17" s="17" customFormat="1" ht="20.100000000000001" customHeight="1" x14ac:dyDescent="0.2">
      <c r="A13" s="16"/>
      <c r="B13" s="16"/>
      <c r="C13" s="16"/>
      <c r="D13" s="16"/>
      <c r="E13" s="16"/>
      <c r="F13" s="16"/>
      <c r="G13" s="16"/>
      <c r="H13" s="16"/>
      <c r="I13" s="16"/>
      <c r="J13" s="16"/>
      <c r="K13" s="16"/>
      <c r="L13" s="16"/>
      <c r="M13" s="16"/>
      <c r="N13" s="16"/>
      <c r="O13" s="16"/>
      <c r="P13" s="16"/>
      <c r="Q13" s="16"/>
    </row>
    <row r="14" spans="1:17" s="37" customFormat="1" ht="20.100000000000001" customHeight="1" x14ac:dyDescent="0.2">
      <c r="A14" s="164" t="s">
        <v>11</v>
      </c>
      <c r="B14" s="164"/>
      <c r="C14" s="175" t="s">
        <v>1</v>
      </c>
      <c r="D14" s="176"/>
      <c r="E14" s="176"/>
      <c r="F14" s="176"/>
      <c r="G14" s="176"/>
      <c r="H14" s="176"/>
      <c r="I14" s="176"/>
      <c r="J14" s="176"/>
      <c r="K14" s="196"/>
      <c r="L14" s="36"/>
      <c r="M14" s="36"/>
      <c r="N14" s="36"/>
      <c r="O14" s="36"/>
      <c r="P14" s="36"/>
      <c r="Q14" s="36"/>
    </row>
    <row r="15" spans="1:17" s="37" customFormat="1" ht="39.950000000000003" customHeight="1" x14ac:dyDescent="0.2">
      <c r="A15" s="164"/>
      <c r="B15" s="164"/>
      <c r="C15" s="21" t="s">
        <v>20</v>
      </c>
      <c r="D15" s="21" t="s">
        <v>21</v>
      </c>
      <c r="E15" s="21" t="s">
        <v>12</v>
      </c>
      <c r="F15" s="21" t="s">
        <v>13</v>
      </c>
      <c r="G15" s="21" t="s">
        <v>14</v>
      </c>
      <c r="H15" s="21" t="s">
        <v>15</v>
      </c>
      <c r="I15" s="21" t="s">
        <v>16</v>
      </c>
      <c r="J15" s="21" t="s">
        <v>2</v>
      </c>
      <c r="K15" s="38" t="s">
        <v>23</v>
      </c>
      <c r="L15" s="36"/>
      <c r="M15" s="36"/>
      <c r="N15" s="36"/>
      <c r="O15" s="36"/>
      <c r="P15" s="36"/>
      <c r="Q15" s="36"/>
    </row>
    <row r="16" spans="1:17" s="37" customFormat="1" ht="20.100000000000001" customHeight="1" x14ac:dyDescent="0.2">
      <c r="A16" s="195" t="s">
        <v>17</v>
      </c>
      <c r="B16" s="21" t="s">
        <v>3</v>
      </c>
      <c r="C16" s="110">
        <v>484</v>
      </c>
      <c r="D16" s="110">
        <v>11827</v>
      </c>
      <c r="E16" s="110">
        <v>45867</v>
      </c>
      <c r="F16" s="110">
        <v>56163</v>
      </c>
      <c r="G16" s="110">
        <v>51283</v>
      </c>
      <c r="H16" s="110">
        <v>50016</v>
      </c>
      <c r="I16" s="110">
        <v>74709</v>
      </c>
      <c r="J16" s="110">
        <f>SUM(C16:I16)</f>
        <v>290349</v>
      </c>
      <c r="K16" s="126">
        <f>J16/'ABS Estimated Population'!D3</f>
        <v>9.4985276986003897E-2</v>
      </c>
      <c r="L16" s="36"/>
      <c r="M16" s="36"/>
      <c r="N16" s="36"/>
      <c r="O16" s="36"/>
      <c r="P16" s="36"/>
      <c r="Q16" s="36"/>
    </row>
    <row r="17" spans="1:17" s="37" customFormat="1" ht="20.100000000000001" customHeight="1" x14ac:dyDescent="0.2">
      <c r="A17" s="195"/>
      <c r="B17" s="21" t="s">
        <v>4</v>
      </c>
      <c r="C17" s="110">
        <v>412</v>
      </c>
      <c r="D17" s="110">
        <v>17421</v>
      </c>
      <c r="E17" s="110">
        <v>69997</v>
      </c>
      <c r="F17" s="110">
        <v>66295</v>
      </c>
      <c r="G17" s="110">
        <v>55443</v>
      </c>
      <c r="H17" s="110">
        <v>47596</v>
      </c>
      <c r="I17" s="110">
        <v>57073</v>
      </c>
      <c r="J17" s="110">
        <f t="shared" ref="J17:J23" si="0">SUM(C17:I17)</f>
        <v>314237</v>
      </c>
      <c r="K17" s="126">
        <f>J17/'ABS Estimated Population'!D4</f>
        <v>0.13108353943952741</v>
      </c>
      <c r="L17" s="36"/>
      <c r="M17" s="36"/>
      <c r="N17" s="36"/>
      <c r="O17" s="36"/>
      <c r="P17" s="36"/>
      <c r="Q17" s="36"/>
    </row>
    <row r="18" spans="1:17" s="37" customFormat="1" ht="20.100000000000001" customHeight="1" x14ac:dyDescent="0.2">
      <c r="A18" s="195"/>
      <c r="B18" s="21" t="s">
        <v>5</v>
      </c>
      <c r="C18" s="110">
        <v>443</v>
      </c>
      <c r="D18" s="110">
        <v>11608</v>
      </c>
      <c r="E18" s="110">
        <v>45682</v>
      </c>
      <c r="F18" s="110">
        <v>51246</v>
      </c>
      <c r="G18" s="110">
        <v>47594</v>
      </c>
      <c r="H18" s="110">
        <v>43404</v>
      </c>
      <c r="I18" s="110">
        <v>53016</v>
      </c>
      <c r="J18" s="110">
        <f t="shared" si="0"/>
        <v>252993</v>
      </c>
      <c r="K18" s="126">
        <f>J18/'ABS Estimated Population'!D5</f>
        <v>0.13421272509767826</v>
      </c>
      <c r="L18" s="36"/>
      <c r="M18" s="36"/>
      <c r="N18" s="36"/>
      <c r="O18" s="36"/>
      <c r="P18" s="36"/>
      <c r="Q18" s="36"/>
    </row>
    <row r="19" spans="1:17" s="37" customFormat="1" ht="20.100000000000001" customHeight="1" x14ac:dyDescent="0.2">
      <c r="A19" s="195"/>
      <c r="B19" s="21" t="s">
        <v>6</v>
      </c>
      <c r="C19" s="110">
        <v>3225</v>
      </c>
      <c r="D19" s="110">
        <v>13884</v>
      </c>
      <c r="E19" s="110">
        <v>24546</v>
      </c>
      <c r="F19" s="110">
        <v>20743</v>
      </c>
      <c r="G19" s="110">
        <v>20784</v>
      </c>
      <c r="H19" s="110">
        <v>20408</v>
      </c>
      <c r="I19" s="110">
        <v>29439</v>
      </c>
      <c r="J19" s="110">
        <f t="shared" si="0"/>
        <v>133029</v>
      </c>
      <c r="K19" s="126">
        <f>J19/'ABS Estimated Population'!D6</f>
        <v>0.19123225916816289</v>
      </c>
      <c r="L19" s="36"/>
      <c r="M19" s="36"/>
      <c r="N19" s="36"/>
      <c r="O19" s="36"/>
      <c r="P19" s="36"/>
      <c r="Q19" s="36"/>
    </row>
    <row r="20" spans="1:17" s="37" customFormat="1" ht="20.100000000000001" customHeight="1" x14ac:dyDescent="0.2">
      <c r="A20" s="195"/>
      <c r="B20" s="21" t="s">
        <v>7</v>
      </c>
      <c r="C20" s="110">
        <v>180</v>
      </c>
      <c r="D20" s="110">
        <v>7929</v>
      </c>
      <c r="E20" s="110">
        <v>38676</v>
      </c>
      <c r="F20" s="110">
        <v>37843</v>
      </c>
      <c r="G20" s="110">
        <v>34345</v>
      </c>
      <c r="H20" s="110">
        <v>29959</v>
      </c>
      <c r="I20" s="110">
        <v>34156</v>
      </c>
      <c r="J20" s="110">
        <f t="shared" si="0"/>
        <v>183088</v>
      </c>
      <c r="K20" s="126">
        <f>J20/'ABS Estimated Population'!D7</f>
        <v>0.18129427444860549</v>
      </c>
      <c r="L20" s="36"/>
      <c r="M20" s="36"/>
      <c r="N20" s="36"/>
      <c r="O20" s="36"/>
      <c r="P20" s="36"/>
      <c r="Q20" s="36"/>
    </row>
    <row r="21" spans="1:17" s="37" customFormat="1" ht="20.100000000000001" customHeight="1" x14ac:dyDescent="0.2">
      <c r="A21" s="195"/>
      <c r="B21" s="21" t="s">
        <v>8</v>
      </c>
      <c r="C21" s="110">
        <v>62</v>
      </c>
      <c r="D21" s="110">
        <v>2020</v>
      </c>
      <c r="E21" s="110">
        <v>6572</v>
      </c>
      <c r="F21" s="110">
        <v>6674</v>
      </c>
      <c r="G21" s="110">
        <v>6994</v>
      </c>
      <c r="H21" s="110">
        <v>7100</v>
      </c>
      <c r="I21" s="110">
        <v>7845</v>
      </c>
      <c r="J21" s="110">
        <f t="shared" si="0"/>
        <v>37267</v>
      </c>
      <c r="K21" s="126">
        <f>J21/'ABS Estimated Population'!D8</f>
        <v>0.17805882577784574</v>
      </c>
      <c r="L21" s="36"/>
      <c r="M21" s="36"/>
      <c r="N21" s="36"/>
      <c r="O21" s="36"/>
      <c r="P21" s="36"/>
      <c r="Q21" s="36"/>
    </row>
    <row r="22" spans="1:17" s="37" customFormat="1" ht="20.100000000000001" customHeight="1" x14ac:dyDescent="0.2">
      <c r="A22" s="195"/>
      <c r="B22" s="21" t="s">
        <v>9</v>
      </c>
      <c r="C22" s="110">
        <v>16</v>
      </c>
      <c r="D22" s="110">
        <v>428</v>
      </c>
      <c r="E22" s="110">
        <v>2436</v>
      </c>
      <c r="F22" s="110">
        <v>2289</v>
      </c>
      <c r="G22" s="110">
        <v>1856</v>
      </c>
      <c r="H22" s="110">
        <v>1353</v>
      </c>
      <c r="I22" s="110">
        <v>854</v>
      </c>
      <c r="J22" s="110">
        <f t="shared" si="0"/>
        <v>9232</v>
      </c>
      <c r="K22" s="126">
        <f>J22/'ABS Estimated Population'!D9</f>
        <v>0.10612104143916316</v>
      </c>
      <c r="L22" s="36"/>
      <c r="M22" s="36"/>
      <c r="N22" s="36"/>
      <c r="O22" s="36"/>
      <c r="P22" s="36"/>
      <c r="Q22" s="36"/>
    </row>
    <row r="23" spans="1:17" s="37" customFormat="1" ht="20.100000000000001" customHeight="1" x14ac:dyDescent="0.2">
      <c r="A23" s="195"/>
      <c r="B23" s="21" t="s">
        <v>10</v>
      </c>
      <c r="C23" s="110">
        <v>41</v>
      </c>
      <c r="D23" s="110">
        <v>1705</v>
      </c>
      <c r="E23" s="110">
        <v>6737</v>
      </c>
      <c r="F23" s="110">
        <v>6092</v>
      </c>
      <c r="G23" s="110">
        <v>4692</v>
      </c>
      <c r="H23" s="110">
        <v>3784</v>
      </c>
      <c r="I23" s="110">
        <v>4481</v>
      </c>
      <c r="J23" s="110">
        <f t="shared" si="0"/>
        <v>27532</v>
      </c>
      <c r="K23" s="126">
        <f>J23/'ABS Estimated Population'!D10</f>
        <v>0.17557441761100942</v>
      </c>
      <c r="L23" s="36"/>
      <c r="M23" s="36"/>
      <c r="N23" s="36"/>
      <c r="O23" s="36"/>
      <c r="P23" s="36"/>
      <c r="Q23" s="36"/>
    </row>
    <row r="24" spans="1:17" s="37" customFormat="1" ht="20.100000000000001" customHeight="1" x14ac:dyDescent="0.2">
      <c r="A24" s="164" t="s">
        <v>18</v>
      </c>
      <c r="B24" s="166"/>
      <c r="C24" s="150">
        <f t="shared" ref="C24:J24" si="1">SUM(C16:C23)</f>
        <v>4863</v>
      </c>
      <c r="D24" s="150">
        <f t="shared" si="1"/>
        <v>66822</v>
      </c>
      <c r="E24" s="150">
        <f t="shared" si="1"/>
        <v>240513</v>
      </c>
      <c r="F24" s="150">
        <f t="shared" si="1"/>
        <v>247345</v>
      </c>
      <c r="G24" s="150">
        <f t="shared" si="1"/>
        <v>222991</v>
      </c>
      <c r="H24" s="150">
        <f t="shared" si="1"/>
        <v>203620</v>
      </c>
      <c r="I24" s="150">
        <f t="shared" si="1"/>
        <v>261573</v>
      </c>
      <c r="J24" s="150">
        <f t="shared" si="1"/>
        <v>1247727</v>
      </c>
      <c r="K24" s="127">
        <f>J24/'ABS Estimated Population'!D11</f>
        <v>0.1313601763980444</v>
      </c>
      <c r="L24" s="36"/>
      <c r="M24" s="36"/>
      <c r="N24" s="36"/>
      <c r="O24" s="36"/>
      <c r="P24" s="36"/>
      <c r="Q24" s="36"/>
    </row>
    <row r="25" spans="1:17" s="37" customFormat="1" ht="20.100000000000001" customHeight="1" x14ac:dyDescent="0.2">
      <c r="A25" s="36"/>
      <c r="B25" s="36"/>
      <c r="C25" s="36"/>
      <c r="D25" s="36"/>
      <c r="E25" s="36"/>
      <c r="F25" s="36"/>
      <c r="G25" s="36"/>
      <c r="H25" s="36"/>
      <c r="I25" s="36"/>
      <c r="J25" s="36"/>
      <c r="K25" s="36"/>
      <c r="L25" s="36"/>
      <c r="M25" s="36"/>
      <c r="N25" s="36"/>
      <c r="O25" s="36"/>
      <c r="P25" s="36"/>
      <c r="Q25" s="36"/>
    </row>
    <row r="26" spans="1:17" s="37" customFormat="1" ht="20.100000000000001" customHeight="1" x14ac:dyDescent="0.2">
      <c r="A26" s="36"/>
      <c r="B26" s="36"/>
      <c r="C26" s="36"/>
      <c r="D26" s="36"/>
      <c r="E26" s="36"/>
      <c r="F26" s="36"/>
      <c r="G26" s="36"/>
      <c r="H26" s="36"/>
      <c r="I26" s="36"/>
      <c r="J26" s="36"/>
      <c r="K26" s="36"/>
      <c r="L26" s="36"/>
      <c r="M26" s="36"/>
      <c r="N26" s="36"/>
      <c r="O26" s="36"/>
      <c r="P26" s="36"/>
      <c r="Q26" s="36"/>
    </row>
    <row r="27" spans="1:17" s="37" customFormat="1" ht="20.100000000000001" customHeight="1" x14ac:dyDescent="0.2">
      <c r="A27" s="164" t="s">
        <v>11</v>
      </c>
      <c r="B27" s="164"/>
      <c r="C27" s="171" t="s">
        <v>0</v>
      </c>
      <c r="D27" s="181"/>
      <c r="E27" s="181"/>
      <c r="F27" s="181"/>
      <c r="G27" s="181"/>
      <c r="H27" s="181"/>
      <c r="I27" s="181"/>
      <c r="J27" s="181"/>
      <c r="K27" s="182"/>
      <c r="L27" s="36"/>
      <c r="M27" s="36"/>
      <c r="N27" s="36"/>
      <c r="O27" s="36"/>
      <c r="P27" s="36"/>
      <c r="Q27" s="36"/>
    </row>
    <row r="28" spans="1:17" s="37" customFormat="1" ht="39.950000000000003" customHeight="1" x14ac:dyDescent="0.2">
      <c r="A28" s="164"/>
      <c r="B28" s="164"/>
      <c r="C28" s="21" t="s">
        <v>20</v>
      </c>
      <c r="D28" s="21" t="s">
        <v>21</v>
      </c>
      <c r="E28" s="21" t="s">
        <v>12</v>
      </c>
      <c r="F28" s="21" t="s">
        <v>13</v>
      </c>
      <c r="G28" s="21" t="s">
        <v>14</v>
      </c>
      <c r="H28" s="21" t="s">
        <v>15</v>
      </c>
      <c r="I28" s="21" t="s">
        <v>16</v>
      </c>
      <c r="J28" s="21" t="s">
        <v>2</v>
      </c>
      <c r="K28" s="38" t="s">
        <v>23</v>
      </c>
      <c r="L28" s="36"/>
      <c r="M28" s="36"/>
      <c r="N28" s="36"/>
      <c r="O28" s="36"/>
      <c r="P28" s="36"/>
      <c r="Q28" s="36"/>
    </row>
    <row r="29" spans="1:17" s="37" customFormat="1" ht="20.100000000000001" customHeight="1" x14ac:dyDescent="0.2">
      <c r="A29" s="165" t="s">
        <v>17</v>
      </c>
      <c r="B29" s="21" t="s">
        <v>3</v>
      </c>
      <c r="C29" s="22">
        <v>159</v>
      </c>
      <c r="D29" s="110">
        <v>4197</v>
      </c>
      <c r="E29" s="110">
        <v>19181</v>
      </c>
      <c r="F29" s="110">
        <v>26905</v>
      </c>
      <c r="G29" s="110">
        <v>31206</v>
      </c>
      <c r="H29" s="110">
        <v>33716</v>
      </c>
      <c r="I29" s="110">
        <v>60459</v>
      </c>
      <c r="J29" s="110">
        <f>SUM(C29:I29)</f>
        <v>175823</v>
      </c>
      <c r="K29" s="126">
        <f>J29/'ABS Estimated Population'!C3</f>
        <v>5.9511608322682666E-2</v>
      </c>
      <c r="L29" s="72"/>
      <c r="M29" s="36"/>
      <c r="N29" s="36"/>
      <c r="O29" s="36"/>
      <c r="P29" s="36"/>
      <c r="Q29" s="36"/>
    </row>
    <row r="30" spans="1:17" s="37" customFormat="1" ht="20.100000000000001" customHeight="1" x14ac:dyDescent="0.2">
      <c r="A30" s="165"/>
      <c r="B30" s="21" t="s">
        <v>4</v>
      </c>
      <c r="C30" s="22">
        <v>106</v>
      </c>
      <c r="D30" s="110">
        <v>5283</v>
      </c>
      <c r="E30" s="110">
        <v>31366</v>
      </c>
      <c r="F30" s="110">
        <v>35688</v>
      </c>
      <c r="G30" s="110">
        <v>35042</v>
      </c>
      <c r="H30" s="110">
        <v>32687</v>
      </c>
      <c r="I30" s="110">
        <v>45108</v>
      </c>
      <c r="J30" s="110">
        <f t="shared" ref="J30:J36" si="2">SUM(C30:I30)</f>
        <v>185280</v>
      </c>
      <c r="K30" s="126">
        <f>J30/'ABS Estimated Population'!C4</f>
        <v>8.0464512318522738E-2</v>
      </c>
      <c r="L30" s="72"/>
      <c r="M30" s="36"/>
      <c r="N30" s="36"/>
      <c r="O30" s="36"/>
      <c r="P30" s="36"/>
      <c r="Q30" s="36"/>
    </row>
    <row r="31" spans="1:17" s="37" customFormat="1" ht="20.100000000000001" customHeight="1" x14ac:dyDescent="0.2">
      <c r="A31" s="165"/>
      <c r="B31" s="21" t="s">
        <v>5</v>
      </c>
      <c r="C31" s="22">
        <v>126</v>
      </c>
      <c r="D31" s="110">
        <v>3185</v>
      </c>
      <c r="E31" s="110">
        <v>17632</v>
      </c>
      <c r="F31" s="110">
        <v>24156</v>
      </c>
      <c r="G31" s="110">
        <v>28100</v>
      </c>
      <c r="H31" s="110">
        <v>28589</v>
      </c>
      <c r="I31" s="110">
        <v>44050</v>
      </c>
      <c r="J31" s="110">
        <f t="shared" si="2"/>
        <v>145838</v>
      </c>
      <c r="K31" s="126">
        <f>J31/'ABS Estimated Population'!C5</f>
        <v>7.9282533248671364E-2</v>
      </c>
      <c r="L31" s="72"/>
      <c r="M31" s="36"/>
      <c r="N31" s="36"/>
      <c r="O31" s="36"/>
      <c r="P31" s="36"/>
      <c r="Q31" s="36"/>
    </row>
    <row r="32" spans="1:17" s="37" customFormat="1" ht="20.100000000000001" customHeight="1" x14ac:dyDescent="0.2">
      <c r="A32" s="165"/>
      <c r="B32" s="21" t="s">
        <v>6</v>
      </c>
      <c r="C32" s="22">
        <v>2989</v>
      </c>
      <c r="D32" s="110">
        <v>9073</v>
      </c>
      <c r="E32" s="110">
        <v>14217</v>
      </c>
      <c r="F32" s="110">
        <v>12120</v>
      </c>
      <c r="G32" s="110">
        <v>13968</v>
      </c>
      <c r="H32" s="110">
        <v>14364</v>
      </c>
      <c r="I32" s="110">
        <v>24029</v>
      </c>
      <c r="J32" s="110">
        <f t="shared" si="2"/>
        <v>90760</v>
      </c>
      <c r="K32" s="126">
        <f>J32/'ABS Estimated Population'!C6</f>
        <v>0.13506414654072982</v>
      </c>
      <c r="L32" s="72"/>
      <c r="M32" s="36"/>
      <c r="N32" s="36"/>
      <c r="O32" s="36"/>
      <c r="P32" s="36"/>
      <c r="Q32" s="36"/>
    </row>
    <row r="33" spans="1:17" s="37" customFormat="1" ht="20.100000000000001" customHeight="1" x14ac:dyDescent="0.2">
      <c r="A33" s="165"/>
      <c r="B33" s="21" t="s">
        <v>7</v>
      </c>
      <c r="C33" s="22">
        <v>46</v>
      </c>
      <c r="D33" s="110">
        <v>2677</v>
      </c>
      <c r="E33" s="110">
        <v>17582</v>
      </c>
      <c r="F33" s="110">
        <v>20130</v>
      </c>
      <c r="G33" s="110">
        <v>21867</v>
      </c>
      <c r="H33" s="110">
        <v>20795</v>
      </c>
      <c r="I33" s="110">
        <v>28360</v>
      </c>
      <c r="J33" s="110">
        <f t="shared" si="2"/>
        <v>111457</v>
      </c>
      <c r="K33" s="126">
        <f>J33/'ABS Estimated Population'!C7</f>
        <v>0.10892226985813143</v>
      </c>
      <c r="L33" s="72"/>
      <c r="M33" s="36"/>
      <c r="N33" s="36"/>
      <c r="O33" s="36"/>
      <c r="P33" s="36"/>
      <c r="Q33" s="36"/>
    </row>
    <row r="34" spans="1:17" s="37" customFormat="1" ht="20.100000000000001" customHeight="1" x14ac:dyDescent="0.2">
      <c r="A34" s="165"/>
      <c r="B34" s="21" t="s">
        <v>8</v>
      </c>
      <c r="C34" s="22">
        <v>17</v>
      </c>
      <c r="D34" s="110">
        <v>573</v>
      </c>
      <c r="E34" s="110">
        <v>2738</v>
      </c>
      <c r="F34" s="110">
        <v>3232</v>
      </c>
      <c r="G34" s="110">
        <v>3859</v>
      </c>
      <c r="H34" s="110">
        <v>4595</v>
      </c>
      <c r="I34" s="110">
        <v>6474</v>
      </c>
      <c r="J34" s="110">
        <f t="shared" si="2"/>
        <v>21488</v>
      </c>
      <c r="K34" s="126">
        <f>J34/'ABS Estimated Population'!C8</f>
        <v>0.10530236205037734</v>
      </c>
      <c r="L34" s="72"/>
      <c r="M34" s="36"/>
      <c r="N34" s="36"/>
      <c r="O34" s="36"/>
      <c r="P34" s="36"/>
      <c r="Q34" s="36"/>
    </row>
    <row r="35" spans="1:17" s="37" customFormat="1" ht="20.100000000000001" customHeight="1" x14ac:dyDescent="0.2">
      <c r="A35" s="165"/>
      <c r="B35" s="21" t="s">
        <v>9</v>
      </c>
      <c r="C35" s="22">
        <v>1</v>
      </c>
      <c r="D35" s="110">
        <v>109</v>
      </c>
      <c r="E35" s="110">
        <v>850</v>
      </c>
      <c r="F35" s="110">
        <v>1106</v>
      </c>
      <c r="G35" s="110">
        <v>1175</v>
      </c>
      <c r="H35" s="110">
        <v>1045</v>
      </c>
      <c r="I35" s="110">
        <v>814</v>
      </c>
      <c r="J35" s="110">
        <f t="shared" si="2"/>
        <v>5100</v>
      </c>
      <c r="K35" s="126">
        <f>J35/'ABS Estimated Population'!C9</f>
        <v>5.1258342043901263E-2</v>
      </c>
      <c r="L35" s="72"/>
      <c r="M35" s="36"/>
      <c r="N35" s="36"/>
      <c r="O35" s="36"/>
      <c r="P35" s="36"/>
      <c r="Q35" s="36"/>
    </row>
    <row r="36" spans="1:17" s="37" customFormat="1" ht="20.100000000000001" customHeight="1" x14ac:dyDescent="0.2">
      <c r="A36" s="165"/>
      <c r="B36" s="21" t="s">
        <v>10</v>
      </c>
      <c r="C36" s="22">
        <v>13</v>
      </c>
      <c r="D36" s="110">
        <v>624</v>
      </c>
      <c r="E36" s="110">
        <v>3440</v>
      </c>
      <c r="F36" s="110">
        <v>3506</v>
      </c>
      <c r="G36" s="110">
        <v>3251</v>
      </c>
      <c r="H36" s="110">
        <v>2836</v>
      </c>
      <c r="I36" s="110">
        <v>3548</v>
      </c>
      <c r="J36" s="110">
        <f t="shared" si="2"/>
        <v>17218</v>
      </c>
      <c r="K36" s="126">
        <f>J36/'ABS Estimated Population'!C10</f>
        <v>0.11303982457752859</v>
      </c>
      <c r="L36" s="72"/>
      <c r="M36" s="36"/>
      <c r="N36" s="36"/>
      <c r="O36" s="36"/>
      <c r="P36" s="36"/>
      <c r="Q36" s="36"/>
    </row>
    <row r="37" spans="1:17" s="37" customFormat="1" ht="20.100000000000001" customHeight="1" x14ac:dyDescent="0.2">
      <c r="A37" s="164" t="s">
        <v>18</v>
      </c>
      <c r="B37" s="166"/>
      <c r="C37" s="150">
        <f>SUM(C29:C36)</f>
        <v>3457</v>
      </c>
      <c r="D37" s="150">
        <f t="shared" ref="D37:J37" si="3">SUM(D29:D36)</f>
        <v>25721</v>
      </c>
      <c r="E37" s="150">
        <f t="shared" si="3"/>
        <v>107006</v>
      </c>
      <c r="F37" s="150">
        <f t="shared" si="3"/>
        <v>126843</v>
      </c>
      <c r="G37" s="150">
        <f t="shared" si="3"/>
        <v>138468</v>
      </c>
      <c r="H37" s="150">
        <f t="shared" si="3"/>
        <v>138627</v>
      </c>
      <c r="I37" s="150">
        <f t="shared" si="3"/>
        <v>212842</v>
      </c>
      <c r="J37" s="150">
        <f t="shared" si="3"/>
        <v>752964</v>
      </c>
      <c r="K37" s="127">
        <f>J37/'ABS Estimated Population'!C11</f>
        <v>8.1379818093900588E-2</v>
      </c>
      <c r="L37" s="36"/>
      <c r="M37" s="36"/>
      <c r="N37" s="36"/>
      <c r="O37" s="36"/>
      <c r="P37" s="36"/>
      <c r="Q37" s="36"/>
    </row>
    <row r="38" spans="1:17" s="37" customFormat="1" ht="20.100000000000001" customHeight="1" x14ac:dyDescent="0.2">
      <c r="A38" s="36"/>
      <c r="B38" s="36"/>
      <c r="C38" s="36"/>
      <c r="D38" s="36"/>
      <c r="E38" s="36"/>
      <c r="F38" s="36"/>
      <c r="G38" s="36"/>
      <c r="H38" s="36"/>
      <c r="I38" s="36"/>
      <c r="J38" s="36"/>
      <c r="K38" s="36"/>
      <c r="L38" s="36"/>
      <c r="M38" s="36"/>
      <c r="N38" s="36"/>
      <c r="O38" s="36"/>
      <c r="P38" s="36"/>
      <c r="Q38" s="36"/>
    </row>
    <row r="39" spans="1:17" s="44" customFormat="1" ht="20.100000000000001" customHeight="1" x14ac:dyDescent="0.2">
      <c r="A39" s="187" t="s">
        <v>19</v>
      </c>
      <c r="B39" s="184"/>
      <c r="C39" s="184"/>
      <c r="D39" s="184"/>
      <c r="E39" s="184"/>
      <c r="F39" s="184"/>
      <c r="G39" s="184"/>
      <c r="H39" s="184"/>
      <c r="I39" s="184"/>
      <c r="J39" s="184"/>
      <c r="K39" s="184"/>
      <c r="L39" s="43"/>
      <c r="M39" s="43"/>
      <c r="N39" s="43"/>
      <c r="O39" s="43"/>
      <c r="P39" s="43"/>
      <c r="Q39" s="43"/>
    </row>
    <row r="40" spans="1:17" s="44" customFormat="1" ht="20.100000000000001" customHeight="1" x14ac:dyDescent="0.2">
      <c r="A40" s="188" t="s">
        <v>32</v>
      </c>
      <c r="B40" s="189"/>
      <c r="C40" s="189"/>
      <c r="D40" s="189"/>
      <c r="E40" s="189"/>
      <c r="F40" s="189"/>
      <c r="G40" s="189"/>
      <c r="H40" s="189"/>
      <c r="I40" s="189"/>
      <c r="J40" s="189"/>
      <c r="K40" s="189"/>
      <c r="L40" s="43"/>
      <c r="M40" s="43"/>
      <c r="N40" s="43"/>
      <c r="O40" s="43"/>
      <c r="P40" s="43"/>
      <c r="Q40" s="43"/>
    </row>
    <row r="41" spans="1:17" s="44" customFormat="1" ht="20.100000000000001" customHeight="1" x14ac:dyDescent="0.2">
      <c r="A41" s="189"/>
      <c r="B41" s="189"/>
      <c r="C41" s="189"/>
      <c r="D41" s="189"/>
      <c r="E41" s="189"/>
      <c r="F41" s="189"/>
      <c r="G41" s="189"/>
      <c r="H41" s="189"/>
      <c r="I41" s="189"/>
      <c r="J41" s="189"/>
      <c r="K41" s="189"/>
      <c r="M41" s="43"/>
      <c r="N41" s="43"/>
      <c r="O41" s="43"/>
      <c r="P41" s="43"/>
      <c r="Q41" s="43"/>
    </row>
    <row r="42" spans="1:17" s="44" customFormat="1" ht="20.100000000000001" customHeight="1" x14ac:dyDescent="0.2">
      <c r="A42" s="163" t="s">
        <v>29</v>
      </c>
      <c r="B42" s="163"/>
      <c r="C42" s="163"/>
      <c r="D42" s="163"/>
      <c r="E42" s="163"/>
      <c r="F42" s="163"/>
      <c r="G42" s="163"/>
      <c r="H42" s="163"/>
      <c r="I42" s="163"/>
      <c r="J42" s="163"/>
      <c r="K42" s="163"/>
      <c r="L42" s="93"/>
      <c r="M42" s="74"/>
      <c r="N42" s="74"/>
      <c r="O42" s="43"/>
      <c r="P42" s="43"/>
      <c r="Q42" s="43"/>
    </row>
    <row r="43" spans="1:17" s="44" customFormat="1" ht="20.100000000000001" customHeight="1" x14ac:dyDescent="0.2">
      <c r="A43" s="190" t="s">
        <v>27</v>
      </c>
      <c r="B43" s="190"/>
      <c r="C43" s="190"/>
      <c r="D43" s="190"/>
      <c r="E43" s="190"/>
      <c r="F43" s="190"/>
      <c r="G43" s="190"/>
      <c r="H43" s="190"/>
      <c r="I43" s="190"/>
      <c r="J43" s="190"/>
      <c r="K43" s="190"/>
      <c r="L43" s="74"/>
      <c r="M43" s="74"/>
      <c r="N43" s="74"/>
      <c r="O43" s="43"/>
      <c r="P43" s="43"/>
      <c r="Q43" s="43"/>
    </row>
    <row r="44" spans="1:17" s="44" customFormat="1" ht="20.100000000000001" customHeight="1" x14ac:dyDescent="0.2">
      <c r="A44" s="190"/>
      <c r="B44" s="190"/>
      <c r="C44" s="190"/>
      <c r="D44" s="190"/>
      <c r="E44" s="190"/>
      <c r="F44" s="190"/>
      <c r="G44" s="190"/>
      <c r="H44" s="190"/>
      <c r="I44" s="190"/>
      <c r="J44" s="190"/>
      <c r="K44" s="190"/>
      <c r="L44" s="74"/>
      <c r="M44" s="74"/>
      <c r="N44" s="74"/>
      <c r="O44" s="43"/>
      <c r="P44" s="43"/>
      <c r="Q44" s="43"/>
    </row>
    <row r="45" spans="1:17" s="44" customFormat="1" ht="20.100000000000001" customHeight="1" x14ac:dyDescent="0.2">
      <c r="A45" s="183" t="s">
        <v>31</v>
      </c>
      <c r="B45" s="184"/>
      <c r="C45" s="184"/>
      <c r="D45" s="184"/>
      <c r="E45" s="184"/>
      <c r="F45" s="184"/>
      <c r="G45" s="184"/>
      <c r="H45" s="184"/>
      <c r="I45" s="184"/>
      <c r="J45" s="184"/>
      <c r="K45" s="184"/>
      <c r="M45" s="47"/>
      <c r="N45" s="47"/>
      <c r="O45" s="43"/>
      <c r="P45" s="43"/>
      <c r="Q45" s="43"/>
    </row>
    <row r="46" spans="1:17" s="51" customFormat="1" ht="20.100000000000001" customHeight="1" x14ac:dyDescent="0.2">
      <c r="A46" s="185" t="s">
        <v>42</v>
      </c>
      <c r="B46" s="186"/>
      <c r="C46" s="186"/>
      <c r="D46" s="186"/>
      <c r="E46" s="186"/>
      <c r="F46" s="186"/>
      <c r="G46" s="186"/>
      <c r="H46" s="186"/>
      <c r="I46" s="186"/>
      <c r="J46" s="186"/>
      <c r="K46" s="186"/>
      <c r="L46" s="55"/>
    </row>
    <row r="47" spans="1:17" s="51" customFormat="1" ht="20.100000000000001" customHeight="1" x14ac:dyDescent="0.2">
      <c r="A47" s="141"/>
      <c r="B47" s="141"/>
      <c r="C47" s="141"/>
      <c r="D47" s="141"/>
      <c r="E47" s="141"/>
      <c r="F47" s="141"/>
      <c r="G47" s="141"/>
      <c r="H47" s="141"/>
      <c r="I47" s="141"/>
      <c r="J47" s="141"/>
      <c r="K47" s="141"/>
      <c r="L47" s="44"/>
    </row>
    <row r="48" spans="1:17" s="55" customFormat="1" ht="20.100000000000001" customHeight="1" x14ac:dyDescent="0.2">
      <c r="A48" s="54"/>
      <c r="B48" s="54"/>
      <c r="C48" s="54"/>
      <c r="D48" s="54"/>
      <c r="E48" s="54"/>
      <c r="F48" s="54"/>
      <c r="G48" s="54"/>
      <c r="H48" s="54"/>
      <c r="I48" s="54"/>
      <c r="J48" s="54"/>
      <c r="K48" s="54"/>
      <c r="L48" s="54"/>
      <c r="M48" s="54"/>
      <c r="N48" s="54"/>
      <c r="O48" s="54"/>
      <c r="P48" s="54"/>
      <c r="Q48" s="54"/>
    </row>
  </sheetData>
  <mergeCells count="18">
    <mergeCell ref="C1:E1"/>
    <mergeCell ref="C14:K14"/>
    <mergeCell ref="C27:K27"/>
    <mergeCell ref="A1:B2"/>
    <mergeCell ref="A14:B15"/>
    <mergeCell ref="A16:A23"/>
    <mergeCell ref="A24:B24"/>
    <mergeCell ref="A3:A10"/>
    <mergeCell ref="A11:B11"/>
    <mergeCell ref="A46:K46"/>
    <mergeCell ref="A27:B28"/>
    <mergeCell ref="A29:A36"/>
    <mergeCell ref="A37:B37"/>
    <mergeCell ref="A39:K39"/>
    <mergeCell ref="A40:K41"/>
    <mergeCell ref="A43:K44"/>
    <mergeCell ref="A42:K42"/>
    <mergeCell ref="A45:K45"/>
  </mergeCells>
  <phoneticPr fontId="6" type="noConversion"/>
  <pageMargins left="0.74803149606299213" right="0.74803149606299213" top="0.98425196850393704" bottom="0.98425196850393704" header="0.51181102362204722" footer="0.51181102362204722"/>
  <pageSetup paperSize="9" scale="61" orientation="portrait" r:id="rId1"/>
  <headerFooter alignWithMargins="0">
    <oddHeader>&amp;C&amp;"Arial,Bold"The Australian Organ Donor  Register
Legally Valid Consent Registrations (Including Intent Registrations of 16 &amp; 17 year olds)
as at 31/08/2016</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Q55"/>
  <sheetViews>
    <sheetView zoomScaleNormal="100" workbookViewId="0">
      <selection activeCell="H48" sqref="H48"/>
    </sheetView>
  </sheetViews>
  <sheetFormatPr defaultRowHeight="20.100000000000001" customHeight="1" x14ac:dyDescent="0.2"/>
  <cols>
    <col min="1" max="2" width="8.7109375" style="57" customWidth="1"/>
    <col min="3" max="17" width="12.7109375" style="57" customWidth="1"/>
    <col min="18" max="85" width="12.7109375" style="58" customWidth="1"/>
    <col min="86" max="16384" width="9.140625" style="58"/>
  </cols>
  <sheetData>
    <row r="1" spans="1:17" s="37" customFormat="1" ht="20.100000000000001" customHeight="1" x14ac:dyDescent="0.2">
      <c r="A1" s="177" t="s">
        <v>11</v>
      </c>
      <c r="B1" s="194"/>
      <c r="C1" s="223"/>
      <c r="D1" s="223"/>
      <c r="E1" s="223"/>
      <c r="F1" s="62"/>
      <c r="G1" s="36"/>
      <c r="H1" s="36"/>
      <c r="I1" s="36"/>
      <c r="J1" s="36"/>
      <c r="K1" s="36"/>
      <c r="L1" s="36"/>
      <c r="M1" s="36"/>
      <c r="N1" s="36"/>
      <c r="O1" s="36"/>
      <c r="P1" s="36"/>
      <c r="Q1" s="36"/>
    </row>
    <row r="2" spans="1:17" s="17" customFormat="1" ht="127.5" x14ac:dyDescent="0.2">
      <c r="A2" s="194"/>
      <c r="B2" s="194"/>
      <c r="C2" s="158" t="s">
        <v>26</v>
      </c>
      <c r="D2" s="10" t="s">
        <v>25</v>
      </c>
      <c r="E2" s="18" t="s">
        <v>22</v>
      </c>
      <c r="F2" s="19"/>
      <c r="G2" s="16"/>
      <c r="H2" s="16"/>
      <c r="I2" s="16"/>
      <c r="J2" s="16"/>
      <c r="K2" s="16"/>
      <c r="L2" s="16"/>
      <c r="M2" s="16"/>
      <c r="N2" s="16"/>
      <c r="O2" s="16"/>
      <c r="P2" s="16"/>
      <c r="Q2" s="16"/>
    </row>
    <row r="3" spans="1:17" s="37" customFormat="1" ht="20.100000000000001" customHeight="1" x14ac:dyDescent="0.2">
      <c r="A3" s="195" t="s">
        <v>17</v>
      </c>
      <c r="B3" s="21" t="s">
        <v>3</v>
      </c>
      <c r="C3" s="110">
        <v>471625</v>
      </c>
      <c r="D3" s="111">
        <v>0.23400000000000001</v>
      </c>
      <c r="E3" s="23">
        <f>IF(C3=0,0,(C3-'Aug 16'!C3)/'Aug 16'!C3)</f>
        <v>1.1697399243197789E-2</v>
      </c>
      <c r="F3" s="67"/>
      <c r="G3" s="36"/>
      <c r="H3" s="36"/>
      <c r="I3" s="36"/>
      <c r="J3" s="36"/>
      <c r="K3" s="36"/>
      <c r="L3" s="36"/>
      <c r="M3" s="36"/>
      <c r="N3" s="36"/>
      <c r="O3" s="36"/>
      <c r="P3" s="36"/>
      <c r="Q3" s="36"/>
    </row>
    <row r="4" spans="1:17" s="37" customFormat="1" ht="20.100000000000001" customHeight="1" x14ac:dyDescent="0.2">
      <c r="A4" s="195"/>
      <c r="B4" s="21" t="s">
        <v>4</v>
      </c>
      <c r="C4" s="110">
        <v>503221</v>
      </c>
      <c r="D4" s="111">
        <v>0.24959999999999999</v>
      </c>
      <c r="E4" s="23">
        <f>IF(C4=0,0,(C4-'Aug 16'!C4)/'Aug 16'!C4)</f>
        <v>7.4151630475038886E-3</v>
      </c>
      <c r="F4" s="67"/>
      <c r="G4" s="36"/>
      <c r="H4" s="36"/>
      <c r="I4" s="36"/>
      <c r="J4" s="36"/>
      <c r="K4" s="36"/>
      <c r="L4" s="36"/>
      <c r="M4" s="36"/>
      <c r="N4" s="36"/>
      <c r="O4" s="36"/>
      <c r="P4" s="36"/>
      <c r="Q4" s="36"/>
    </row>
    <row r="5" spans="1:17" s="37" customFormat="1" ht="20.100000000000001" customHeight="1" x14ac:dyDescent="0.2">
      <c r="A5" s="195"/>
      <c r="B5" s="21" t="s">
        <v>5</v>
      </c>
      <c r="C5" s="110">
        <v>401965</v>
      </c>
      <c r="D5" s="111">
        <v>0.19939999999999999</v>
      </c>
      <c r="E5" s="23">
        <f>IF(C5=0,0,(C5-'Aug 16'!C5)/'Aug 16'!C5)</f>
        <v>7.8579649024273432E-3</v>
      </c>
      <c r="F5" s="67"/>
      <c r="G5" s="36"/>
      <c r="H5" s="36"/>
      <c r="I5" s="36"/>
      <c r="J5" s="36"/>
      <c r="K5" s="36"/>
      <c r="L5" s="36"/>
      <c r="M5" s="36"/>
      <c r="N5" s="36"/>
      <c r="O5" s="36"/>
      <c r="P5" s="36"/>
      <c r="Q5" s="36"/>
    </row>
    <row r="6" spans="1:17" s="37" customFormat="1" ht="20.100000000000001" customHeight="1" x14ac:dyDescent="0.2">
      <c r="A6" s="195"/>
      <c r="B6" s="21" t="s">
        <v>6</v>
      </c>
      <c r="C6" s="110">
        <v>224462</v>
      </c>
      <c r="D6" s="111">
        <v>0.1114</v>
      </c>
      <c r="E6" s="23">
        <f>IF(C6=0,0,(C6-'Aug 16'!C6)/'Aug 16'!C6)</f>
        <v>3.0072970521339299E-3</v>
      </c>
      <c r="F6" s="67"/>
      <c r="G6" s="36"/>
      <c r="H6" s="36"/>
      <c r="I6" s="36"/>
      <c r="J6" s="36"/>
      <c r="K6" s="36"/>
      <c r="L6" s="36"/>
      <c r="M6" s="36"/>
      <c r="N6" s="36"/>
      <c r="O6" s="36"/>
      <c r="P6" s="36"/>
      <c r="Q6" s="36"/>
    </row>
    <row r="7" spans="1:17" s="37" customFormat="1" ht="20.100000000000001" customHeight="1" x14ac:dyDescent="0.2">
      <c r="A7" s="195"/>
      <c r="B7" s="21" t="s">
        <v>7</v>
      </c>
      <c r="C7" s="110">
        <v>295794</v>
      </c>
      <c r="D7" s="111">
        <v>0.1467</v>
      </c>
      <c r="E7" s="23">
        <f>IF(C7=0,0,(C7-'Aug 16'!C7)/'Aug 16'!C7)</f>
        <v>4.2404386426522266E-3</v>
      </c>
      <c r="F7" s="67"/>
      <c r="G7" s="36"/>
      <c r="H7" s="36"/>
      <c r="I7" s="36"/>
      <c r="J7" s="36"/>
      <c r="K7" s="36"/>
      <c r="L7" s="36"/>
      <c r="M7" s="36"/>
      <c r="N7" s="36"/>
      <c r="O7" s="36"/>
      <c r="P7" s="36"/>
      <c r="Q7" s="36"/>
    </row>
    <row r="8" spans="1:17" s="37" customFormat="1" ht="20.100000000000001" customHeight="1" x14ac:dyDescent="0.2">
      <c r="A8" s="195"/>
      <c r="B8" s="21" t="s">
        <v>8</v>
      </c>
      <c r="C8" s="110">
        <v>59098</v>
      </c>
      <c r="D8" s="111">
        <v>2.93E-2</v>
      </c>
      <c r="E8" s="23">
        <f>IF(C8=0,0,(C8-'Aug 16'!C8)/'Aug 16'!C8)</f>
        <v>5.8378010382095138E-3</v>
      </c>
      <c r="F8" s="67"/>
      <c r="G8" s="36"/>
      <c r="H8" s="36"/>
      <c r="I8" s="36"/>
      <c r="J8" s="36"/>
      <c r="K8" s="36"/>
      <c r="L8" s="36"/>
      <c r="M8" s="36"/>
      <c r="N8" s="36"/>
      <c r="O8" s="36"/>
      <c r="P8" s="36"/>
      <c r="Q8" s="36"/>
    </row>
    <row r="9" spans="1:17" s="37" customFormat="1" ht="20.100000000000001" customHeight="1" x14ac:dyDescent="0.2">
      <c r="A9" s="195"/>
      <c r="B9" s="21" t="s">
        <v>9</v>
      </c>
      <c r="C9" s="110">
        <v>14432</v>
      </c>
      <c r="D9" s="111">
        <v>7.1999999999999998E-3</v>
      </c>
      <c r="E9" s="23">
        <f>IF(C9=0,0,(C9-'Aug 16'!C9)/'Aug 16'!C9)</f>
        <v>6.9773932458833381E-3</v>
      </c>
      <c r="F9" s="67"/>
      <c r="G9" s="36"/>
      <c r="H9" s="36"/>
      <c r="I9" s="36"/>
      <c r="J9" s="36"/>
      <c r="K9" s="36"/>
      <c r="L9" s="36"/>
      <c r="M9" s="36"/>
      <c r="N9" s="36"/>
      <c r="O9" s="36"/>
      <c r="P9" s="36"/>
      <c r="Q9" s="36"/>
    </row>
    <row r="10" spans="1:17" s="37" customFormat="1" ht="20.100000000000001" customHeight="1" x14ac:dyDescent="0.2">
      <c r="A10" s="195"/>
      <c r="B10" s="21" t="s">
        <v>10</v>
      </c>
      <c r="C10" s="110">
        <v>45114</v>
      </c>
      <c r="D10" s="111">
        <v>2.24E-2</v>
      </c>
      <c r="E10" s="23">
        <f>IF(C10=0,0,(C10-'Aug 16'!C10)/'Aug 16'!C10)</f>
        <v>8.1340782122905023E-3</v>
      </c>
      <c r="F10" s="67"/>
      <c r="G10" s="36"/>
      <c r="H10" s="36"/>
      <c r="I10" s="36"/>
      <c r="J10" s="36"/>
      <c r="K10" s="36"/>
      <c r="L10" s="36"/>
      <c r="M10" s="36"/>
      <c r="N10" s="36"/>
      <c r="O10" s="36"/>
      <c r="P10" s="36"/>
      <c r="Q10" s="36"/>
    </row>
    <row r="11" spans="1:17" s="17" customFormat="1" ht="20.100000000000001" customHeight="1" x14ac:dyDescent="0.2">
      <c r="A11" s="164" t="s">
        <v>18</v>
      </c>
      <c r="B11" s="166"/>
      <c r="C11" s="25">
        <f>SUM(C3:C10)</f>
        <v>2015711</v>
      </c>
      <c r="D11" s="26">
        <f>SUM(D3:D10)</f>
        <v>1</v>
      </c>
      <c r="E11" s="27">
        <f>IF(C11=0,0,(C11-'Aug 16'!C11)/'Aug 16'!C11)</f>
        <v>7.5074061911609537E-3</v>
      </c>
      <c r="F11" s="28"/>
      <c r="G11" s="16"/>
      <c r="H11" s="16"/>
      <c r="I11" s="16"/>
      <c r="J11" s="16"/>
      <c r="K11" s="16"/>
      <c r="L11" s="16"/>
      <c r="M11" s="16"/>
      <c r="N11" s="16"/>
      <c r="O11" s="16"/>
      <c r="P11" s="16"/>
      <c r="Q11" s="16"/>
    </row>
    <row r="14" spans="1:17" s="37" customFormat="1" ht="20.100000000000001" customHeight="1" x14ac:dyDescent="0.2">
      <c r="A14" s="164" t="s">
        <v>11</v>
      </c>
      <c r="B14" s="164"/>
      <c r="C14" s="221" t="s">
        <v>1</v>
      </c>
      <c r="D14" s="221"/>
      <c r="E14" s="221"/>
      <c r="F14" s="221"/>
      <c r="G14" s="221"/>
      <c r="H14" s="221"/>
      <c r="I14" s="221"/>
      <c r="J14" s="221"/>
      <c r="K14" s="222"/>
      <c r="L14" s="36"/>
      <c r="M14" s="36"/>
      <c r="N14" s="36"/>
      <c r="O14" s="36"/>
      <c r="P14" s="36"/>
      <c r="Q14" s="36"/>
    </row>
    <row r="15" spans="1:17" s="37" customFormat="1" ht="39.950000000000003" customHeight="1" x14ac:dyDescent="0.2">
      <c r="A15" s="164"/>
      <c r="B15" s="164"/>
      <c r="C15" s="21" t="s">
        <v>20</v>
      </c>
      <c r="D15" s="21" t="s">
        <v>21</v>
      </c>
      <c r="E15" s="21" t="s">
        <v>12</v>
      </c>
      <c r="F15" s="21" t="s">
        <v>13</v>
      </c>
      <c r="G15" s="21" t="s">
        <v>14</v>
      </c>
      <c r="H15" s="21" t="s">
        <v>15</v>
      </c>
      <c r="I15" s="21" t="s">
        <v>16</v>
      </c>
      <c r="J15" s="21" t="s">
        <v>2</v>
      </c>
      <c r="K15" s="38" t="s">
        <v>23</v>
      </c>
      <c r="L15" s="36"/>
      <c r="M15" s="36"/>
      <c r="N15" s="36"/>
      <c r="O15" s="36"/>
      <c r="P15" s="36"/>
      <c r="Q15" s="36"/>
    </row>
    <row r="16" spans="1:17" s="37" customFormat="1" ht="20.100000000000001" customHeight="1" x14ac:dyDescent="0.2">
      <c r="A16" s="195" t="s">
        <v>17</v>
      </c>
      <c r="B16" s="21" t="s">
        <v>3</v>
      </c>
      <c r="C16" s="109">
        <v>492</v>
      </c>
      <c r="D16" s="110">
        <v>12064</v>
      </c>
      <c r="E16" s="110">
        <v>46785</v>
      </c>
      <c r="F16" s="110">
        <v>57052</v>
      </c>
      <c r="G16" s="110">
        <v>51925</v>
      </c>
      <c r="H16" s="110">
        <v>50409</v>
      </c>
      <c r="I16" s="110">
        <v>75260</v>
      </c>
      <c r="J16" s="110">
        <f>SUM(C16:I16)</f>
        <v>293987</v>
      </c>
      <c r="K16" s="126">
        <f>J16/'ABS Estimated Population'!D3</f>
        <v>9.6175418635105772E-2</v>
      </c>
      <c r="L16" s="36"/>
      <c r="M16" s="36"/>
      <c r="N16" s="36"/>
      <c r="O16" s="36"/>
      <c r="P16" s="36"/>
      <c r="Q16" s="36"/>
    </row>
    <row r="17" spans="1:17" s="37" customFormat="1" ht="20.100000000000001" customHeight="1" x14ac:dyDescent="0.2">
      <c r="A17" s="195"/>
      <c r="B17" s="21" t="s">
        <v>4</v>
      </c>
      <c r="C17" s="109">
        <v>429</v>
      </c>
      <c r="D17" s="110">
        <v>17423</v>
      </c>
      <c r="E17" s="110">
        <v>70603</v>
      </c>
      <c r="F17" s="110">
        <v>66865</v>
      </c>
      <c r="G17" s="110">
        <v>56016</v>
      </c>
      <c r="H17" s="110">
        <v>47871</v>
      </c>
      <c r="I17" s="110">
        <v>57510</v>
      </c>
      <c r="J17" s="110">
        <f t="shared" ref="J17:J23" si="0">SUM(C17:I17)</f>
        <v>316717</v>
      </c>
      <c r="K17" s="126">
        <f>J17/'ABS Estimated Population'!D4</f>
        <v>0.1321180680844993</v>
      </c>
      <c r="L17" s="36"/>
      <c r="M17" s="36"/>
      <c r="N17" s="36"/>
      <c r="O17" s="36"/>
      <c r="P17" s="36"/>
      <c r="Q17" s="36"/>
    </row>
    <row r="18" spans="1:17" s="37" customFormat="1" ht="20.100000000000001" customHeight="1" x14ac:dyDescent="0.2">
      <c r="A18" s="195"/>
      <c r="B18" s="21" t="s">
        <v>5</v>
      </c>
      <c r="C18" s="109">
        <v>431</v>
      </c>
      <c r="D18" s="110">
        <v>11722</v>
      </c>
      <c r="E18" s="110">
        <v>46233</v>
      </c>
      <c r="F18" s="110">
        <v>51688</v>
      </c>
      <c r="G18" s="110">
        <v>47971</v>
      </c>
      <c r="H18" s="110">
        <v>43715</v>
      </c>
      <c r="I18" s="110">
        <v>53404</v>
      </c>
      <c r="J18" s="110">
        <f t="shared" si="0"/>
        <v>255164</v>
      </c>
      <c r="K18" s="126">
        <f>J18/'ABS Estimated Population'!D5</f>
        <v>0.13536444007076867</v>
      </c>
      <c r="L18" s="36"/>
      <c r="M18" s="112"/>
      <c r="N18" s="36"/>
      <c r="O18" s="36"/>
      <c r="P18" s="36"/>
      <c r="Q18" s="36"/>
    </row>
    <row r="19" spans="1:17" s="37" customFormat="1" ht="20.100000000000001" customHeight="1" x14ac:dyDescent="0.2">
      <c r="A19" s="195"/>
      <c r="B19" s="21" t="s">
        <v>6</v>
      </c>
      <c r="C19" s="110">
        <v>3216</v>
      </c>
      <c r="D19" s="110">
        <v>13809</v>
      </c>
      <c r="E19" s="110">
        <v>24687</v>
      </c>
      <c r="F19" s="110">
        <v>20859</v>
      </c>
      <c r="G19" s="110">
        <v>20873</v>
      </c>
      <c r="H19" s="110">
        <v>20445</v>
      </c>
      <c r="I19" s="110">
        <v>29617</v>
      </c>
      <c r="J19" s="110">
        <f t="shared" si="0"/>
        <v>133506</v>
      </c>
      <c r="K19" s="126">
        <f>J19/'ABS Estimated Population'!D6</f>
        <v>0.19191795768219527</v>
      </c>
      <c r="L19" s="36"/>
      <c r="M19" s="112"/>
      <c r="N19" s="36"/>
      <c r="O19" s="36"/>
      <c r="P19" s="36"/>
      <c r="Q19" s="36"/>
    </row>
    <row r="20" spans="1:17" s="37" customFormat="1" ht="20.100000000000001" customHeight="1" x14ac:dyDescent="0.2">
      <c r="A20" s="195"/>
      <c r="B20" s="21" t="s">
        <v>7</v>
      </c>
      <c r="C20" s="109">
        <v>181</v>
      </c>
      <c r="D20" s="110">
        <v>7890</v>
      </c>
      <c r="E20" s="110">
        <v>38843</v>
      </c>
      <c r="F20" s="110">
        <v>38026</v>
      </c>
      <c r="G20" s="110">
        <v>34567</v>
      </c>
      <c r="H20" s="110">
        <v>30047</v>
      </c>
      <c r="I20" s="110">
        <v>34367</v>
      </c>
      <c r="J20" s="110">
        <f t="shared" si="0"/>
        <v>183921</v>
      </c>
      <c r="K20" s="126">
        <f>J20/'ABS Estimated Population'!D7</f>
        <v>0.18211911349111887</v>
      </c>
      <c r="L20" s="36"/>
      <c r="M20" s="112"/>
      <c r="N20" s="36"/>
      <c r="O20" s="36"/>
      <c r="P20" s="36"/>
      <c r="Q20" s="36"/>
    </row>
    <row r="21" spans="1:17" s="37" customFormat="1" ht="20.100000000000001" customHeight="1" x14ac:dyDescent="0.2">
      <c r="A21" s="195"/>
      <c r="B21" s="21" t="s">
        <v>8</v>
      </c>
      <c r="C21" s="109">
        <v>56</v>
      </c>
      <c r="D21" s="110">
        <v>2008</v>
      </c>
      <c r="E21" s="110">
        <v>6623</v>
      </c>
      <c r="F21" s="110">
        <v>6747</v>
      </c>
      <c r="G21" s="110">
        <v>7028</v>
      </c>
      <c r="H21" s="110">
        <v>7141</v>
      </c>
      <c r="I21" s="110">
        <v>7910</v>
      </c>
      <c r="J21" s="110">
        <f t="shared" si="0"/>
        <v>37513</v>
      </c>
      <c r="K21" s="126">
        <f>J21/'ABS Estimated Population'!D8</f>
        <v>0.17923419463343782</v>
      </c>
      <c r="L21" s="36"/>
      <c r="M21" s="112"/>
      <c r="N21" s="36"/>
      <c r="O21" s="36"/>
      <c r="P21" s="36"/>
      <c r="Q21" s="36"/>
    </row>
    <row r="22" spans="1:17" s="37" customFormat="1" ht="20.100000000000001" customHeight="1" x14ac:dyDescent="0.2">
      <c r="A22" s="195"/>
      <c r="B22" s="21" t="s">
        <v>9</v>
      </c>
      <c r="C22" s="109">
        <v>13</v>
      </c>
      <c r="D22" s="109">
        <v>432</v>
      </c>
      <c r="E22" s="110">
        <v>2437</v>
      </c>
      <c r="F22" s="110">
        <v>2299</v>
      </c>
      <c r="G22" s="110">
        <v>1871</v>
      </c>
      <c r="H22" s="110">
        <v>1367</v>
      </c>
      <c r="I22" s="109">
        <v>852</v>
      </c>
      <c r="J22" s="110">
        <f t="shared" si="0"/>
        <v>9271</v>
      </c>
      <c r="K22" s="126">
        <f>J22/'ABS Estimated Population'!D9</f>
        <v>0.10656934306569343</v>
      </c>
      <c r="L22" s="36"/>
      <c r="M22" s="112"/>
      <c r="N22" s="36"/>
      <c r="O22" s="36"/>
      <c r="P22" s="36"/>
      <c r="Q22" s="36"/>
    </row>
    <row r="23" spans="1:17" s="37" customFormat="1" ht="20.100000000000001" customHeight="1" x14ac:dyDescent="0.2">
      <c r="A23" s="195"/>
      <c r="B23" s="21" t="s">
        <v>10</v>
      </c>
      <c r="C23" s="109">
        <v>40</v>
      </c>
      <c r="D23" s="110">
        <v>1714</v>
      </c>
      <c r="E23" s="110">
        <v>6800</v>
      </c>
      <c r="F23" s="110">
        <v>6137</v>
      </c>
      <c r="G23" s="110">
        <v>4736</v>
      </c>
      <c r="H23" s="110">
        <v>3815</v>
      </c>
      <c r="I23" s="110">
        <v>4507</v>
      </c>
      <c r="J23" s="110">
        <f t="shared" si="0"/>
        <v>27749</v>
      </c>
      <c r="K23" s="126">
        <f>J23/'ABS Estimated Population'!D10</f>
        <v>0.17695824910242267</v>
      </c>
      <c r="L23" s="36"/>
      <c r="M23" s="112"/>
      <c r="N23" s="36"/>
      <c r="O23" s="36"/>
      <c r="P23" s="36"/>
      <c r="Q23" s="36"/>
    </row>
    <row r="24" spans="1:17" s="37" customFormat="1" ht="20.100000000000001" customHeight="1" x14ac:dyDescent="0.2">
      <c r="A24" s="164" t="s">
        <v>18</v>
      </c>
      <c r="B24" s="166"/>
      <c r="C24" s="25">
        <f t="shared" ref="C24:J24" si="1">SUM(C16:C23)</f>
        <v>4858</v>
      </c>
      <c r="D24" s="25">
        <f t="shared" si="1"/>
        <v>67062</v>
      </c>
      <c r="E24" s="25">
        <f t="shared" si="1"/>
        <v>243011</v>
      </c>
      <c r="F24" s="25">
        <f t="shared" si="1"/>
        <v>249673</v>
      </c>
      <c r="G24" s="25">
        <f t="shared" si="1"/>
        <v>224987</v>
      </c>
      <c r="H24" s="25">
        <f t="shared" si="1"/>
        <v>204810</v>
      </c>
      <c r="I24" s="25">
        <f t="shared" si="1"/>
        <v>263427</v>
      </c>
      <c r="J24" s="25">
        <f t="shared" si="1"/>
        <v>1257828</v>
      </c>
      <c r="K24" s="127">
        <f>J24/'ABS Estimated Population'!D11</f>
        <v>0.1324236054508714</v>
      </c>
      <c r="L24" s="36"/>
      <c r="M24" s="112"/>
      <c r="N24" s="36"/>
      <c r="O24" s="36"/>
      <c r="P24" s="36"/>
      <c r="Q24" s="36"/>
    </row>
    <row r="25" spans="1:17" ht="20.100000000000001" customHeight="1" x14ac:dyDescent="0.2">
      <c r="M25" s="112"/>
    </row>
    <row r="27" spans="1:17" s="37" customFormat="1" ht="20.100000000000001" customHeight="1" x14ac:dyDescent="0.2">
      <c r="A27" s="164" t="s">
        <v>11</v>
      </c>
      <c r="B27" s="164"/>
      <c r="C27" s="218" t="s">
        <v>0</v>
      </c>
      <c r="D27" s="219"/>
      <c r="E27" s="219"/>
      <c r="F27" s="219"/>
      <c r="G27" s="219"/>
      <c r="H27" s="219"/>
      <c r="I27" s="219"/>
      <c r="J27" s="219"/>
      <c r="K27" s="220"/>
      <c r="L27" s="36"/>
      <c r="M27" s="36"/>
      <c r="N27" s="36"/>
      <c r="O27" s="36"/>
      <c r="P27" s="36"/>
      <c r="Q27" s="36"/>
    </row>
    <row r="28" spans="1:17" s="37" customFormat="1" ht="39.950000000000003" customHeight="1" x14ac:dyDescent="0.2">
      <c r="A28" s="164"/>
      <c r="B28" s="164"/>
      <c r="C28" s="21" t="s">
        <v>20</v>
      </c>
      <c r="D28" s="21" t="s">
        <v>21</v>
      </c>
      <c r="E28" s="21" t="s">
        <v>12</v>
      </c>
      <c r="F28" s="21" t="s">
        <v>13</v>
      </c>
      <c r="G28" s="21" t="s">
        <v>14</v>
      </c>
      <c r="H28" s="21" t="s">
        <v>15</v>
      </c>
      <c r="I28" s="21" t="s">
        <v>16</v>
      </c>
      <c r="J28" s="21" t="s">
        <v>2</v>
      </c>
      <c r="K28" s="38" t="s">
        <v>23</v>
      </c>
      <c r="L28" s="36"/>
      <c r="M28" s="36"/>
      <c r="N28" s="36"/>
      <c r="O28" s="36"/>
      <c r="P28" s="36"/>
      <c r="Q28" s="36"/>
    </row>
    <row r="29" spans="1:17" s="37" customFormat="1" ht="20.100000000000001" customHeight="1" x14ac:dyDescent="0.2">
      <c r="A29" s="165" t="s">
        <v>17</v>
      </c>
      <c r="B29" s="21" t="s">
        <v>3</v>
      </c>
      <c r="C29" s="109">
        <v>163</v>
      </c>
      <c r="D29" s="110">
        <v>4274</v>
      </c>
      <c r="E29" s="110">
        <v>19508</v>
      </c>
      <c r="F29" s="110">
        <v>27237</v>
      </c>
      <c r="G29" s="110">
        <v>31569</v>
      </c>
      <c r="H29" s="110">
        <v>34025</v>
      </c>
      <c r="I29" s="110">
        <v>60862</v>
      </c>
      <c r="J29" s="110">
        <f>SUM(C29:I29)</f>
        <v>177638</v>
      </c>
      <c r="K29" s="126">
        <f>J29/'ABS Estimated Population'!C3</f>
        <v>6.0125939605311617E-2</v>
      </c>
      <c r="L29" s="36"/>
      <c r="M29" s="36"/>
      <c r="N29" s="36"/>
      <c r="O29" s="36"/>
      <c r="P29" s="36"/>
      <c r="Q29" s="36"/>
    </row>
    <row r="30" spans="1:17" s="37" customFormat="1" ht="20.100000000000001" customHeight="1" x14ac:dyDescent="0.2">
      <c r="A30" s="165"/>
      <c r="B30" s="21" t="s">
        <v>4</v>
      </c>
      <c r="C30" s="109">
        <v>118</v>
      </c>
      <c r="D30" s="110">
        <v>5301</v>
      </c>
      <c r="E30" s="110">
        <v>31582</v>
      </c>
      <c r="F30" s="110">
        <v>35901</v>
      </c>
      <c r="G30" s="110">
        <v>35297</v>
      </c>
      <c r="H30" s="110">
        <v>32920</v>
      </c>
      <c r="I30" s="110">
        <v>45385</v>
      </c>
      <c r="J30" s="110">
        <f t="shared" ref="J30:J36" si="2">SUM(C30:I30)</f>
        <v>186504</v>
      </c>
      <c r="K30" s="126">
        <f>J30/'ABS Estimated Population'!C4</f>
        <v>8.0996078397310906E-2</v>
      </c>
      <c r="L30" s="36"/>
      <c r="M30" s="36"/>
      <c r="N30" s="36"/>
      <c r="O30" s="36"/>
      <c r="P30" s="36"/>
      <c r="Q30" s="36"/>
    </row>
    <row r="31" spans="1:17" s="37" customFormat="1" ht="20.100000000000001" customHeight="1" x14ac:dyDescent="0.2">
      <c r="A31" s="165"/>
      <c r="B31" s="21" t="s">
        <v>5</v>
      </c>
      <c r="C31" s="109">
        <v>120</v>
      </c>
      <c r="D31" s="110">
        <v>3192</v>
      </c>
      <c r="E31" s="110">
        <v>17797</v>
      </c>
      <c r="F31" s="110">
        <v>24376</v>
      </c>
      <c r="G31" s="110">
        <v>28264</v>
      </c>
      <c r="H31" s="110">
        <v>28763</v>
      </c>
      <c r="I31" s="110">
        <v>44289</v>
      </c>
      <c r="J31" s="110">
        <f t="shared" si="2"/>
        <v>146801</v>
      </c>
      <c r="K31" s="126">
        <f>J31/'ABS Estimated Population'!C5</f>
        <v>7.9806053041307501E-2</v>
      </c>
      <c r="L31" s="36"/>
      <c r="M31" s="36"/>
      <c r="N31" s="36"/>
      <c r="O31" s="36"/>
      <c r="P31" s="36"/>
      <c r="Q31" s="36"/>
    </row>
    <row r="32" spans="1:17" s="37" customFormat="1" ht="20.100000000000001" customHeight="1" x14ac:dyDescent="0.2">
      <c r="A32" s="165"/>
      <c r="B32" s="21" t="s">
        <v>6</v>
      </c>
      <c r="C32" s="110">
        <v>2938</v>
      </c>
      <c r="D32" s="110">
        <v>8998</v>
      </c>
      <c r="E32" s="110">
        <v>14296</v>
      </c>
      <c r="F32" s="110">
        <v>12171</v>
      </c>
      <c r="G32" s="110">
        <v>14024</v>
      </c>
      <c r="H32" s="110">
        <v>14395</v>
      </c>
      <c r="I32" s="110">
        <v>24134</v>
      </c>
      <c r="J32" s="110">
        <f t="shared" si="2"/>
        <v>90956</v>
      </c>
      <c r="K32" s="126">
        <f>J32/'ABS Estimated Population'!C6</f>
        <v>0.13535582319037706</v>
      </c>
      <c r="L32" s="36"/>
      <c r="M32" s="36"/>
      <c r="N32" s="36"/>
      <c r="O32" s="36"/>
      <c r="P32" s="36"/>
      <c r="Q32" s="36"/>
    </row>
    <row r="33" spans="1:17" s="37" customFormat="1" ht="20.100000000000001" customHeight="1" x14ac:dyDescent="0.2">
      <c r="A33" s="165"/>
      <c r="B33" s="21" t="s">
        <v>7</v>
      </c>
      <c r="C33" s="109">
        <v>49</v>
      </c>
      <c r="D33" s="110">
        <v>2689</v>
      </c>
      <c r="E33" s="110">
        <v>17615</v>
      </c>
      <c r="F33" s="110">
        <v>20188</v>
      </c>
      <c r="G33" s="110">
        <v>21972</v>
      </c>
      <c r="H33" s="110">
        <v>20831</v>
      </c>
      <c r="I33" s="110">
        <v>28529</v>
      </c>
      <c r="J33" s="110">
        <f t="shared" si="2"/>
        <v>111873</v>
      </c>
      <c r="K33" s="126">
        <f>J33/'ABS Estimated Population'!C7</f>
        <v>0.10932880927926229</v>
      </c>
      <c r="L33" s="36"/>
      <c r="M33" s="36"/>
      <c r="N33" s="36"/>
      <c r="O33" s="36"/>
      <c r="P33" s="36"/>
      <c r="Q33" s="36"/>
    </row>
    <row r="34" spans="1:17" s="37" customFormat="1" ht="20.100000000000001" customHeight="1" x14ac:dyDescent="0.2">
      <c r="A34" s="165"/>
      <c r="B34" s="21" t="s">
        <v>8</v>
      </c>
      <c r="C34" s="109">
        <v>16</v>
      </c>
      <c r="D34" s="109">
        <v>574</v>
      </c>
      <c r="E34" s="110">
        <v>2740</v>
      </c>
      <c r="F34" s="110">
        <v>3253</v>
      </c>
      <c r="G34" s="110">
        <v>3864</v>
      </c>
      <c r="H34" s="110">
        <v>4625</v>
      </c>
      <c r="I34" s="110">
        <v>6513</v>
      </c>
      <c r="J34" s="110">
        <f t="shared" si="2"/>
        <v>21585</v>
      </c>
      <c r="K34" s="126">
        <f>J34/'ABS Estimated Population'!C8</f>
        <v>0.10577771243751838</v>
      </c>
      <c r="L34" s="36"/>
      <c r="M34" s="36"/>
      <c r="N34" s="36"/>
      <c r="O34" s="36"/>
      <c r="P34" s="36"/>
      <c r="Q34" s="36"/>
    </row>
    <row r="35" spans="1:17" s="37" customFormat="1" ht="20.100000000000001" customHeight="1" x14ac:dyDescent="0.2">
      <c r="A35" s="165"/>
      <c r="B35" s="21" t="s">
        <v>9</v>
      </c>
      <c r="C35" s="109">
        <v>1</v>
      </c>
      <c r="D35" s="109">
        <v>112</v>
      </c>
      <c r="E35" s="109">
        <v>859</v>
      </c>
      <c r="F35" s="110">
        <v>1113</v>
      </c>
      <c r="G35" s="110">
        <v>1196</v>
      </c>
      <c r="H35" s="109">
        <v>1056</v>
      </c>
      <c r="I35" s="109">
        <v>824</v>
      </c>
      <c r="J35" s="110">
        <f t="shared" si="2"/>
        <v>5161</v>
      </c>
      <c r="K35" s="126">
        <f>J35/'ABS Estimated Population'!C9</f>
        <v>5.1871432017367533E-2</v>
      </c>
      <c r="L35" s="36"/>
      <c r="M35" s="36"/>
      <c r="N35" s="36"/>
      <c r="O35" s="36"/>
      <c r="P35" s="36"/>
      <c r="Q35" s="36"/>
    </row>
    <row r="36" spans="1:17" s="37" customFormat="1" ht="20.100000000000001" customHeight="1" x14ac:dyDescent="0.2">
      <c r="A36" s="165"/>
      <c r="B36" s="21" t="s">
        <v>10</v>
      </c>
      <c r="C36" s="109">
        <v>15</v>
      </c>
      <c r="D36" s="109">
        <v>623</v>
      </c>
      <c r="E36" s="110">
        <v>3492</v>
      </c>
      <c r="F36" s="110">
        <v>3532</v>
      </c>
      <c r="G36" s="110">
        <v>3269</v>
      </c>
      <c r="H36" s="110">
        <v>2862</v>
      </c>
      <c r="I36" s="110">
        <v>3572</v>
      </c>
      <c r="J36" s="110">
        <f t="shared" si="2"/>
        <v>17365</v>
      </c>
      <c r="K36" s="126">
        <f>J36/'ABS Estimated Population'!C10</f>
        <v>0.11400491077876548</v>
      </c>
      <c r="L36" s="36"/>
      <c r="M36" s="36"/>
      <c r="N36" s="36"/>
      <c r="O36" s="36"/>
      <c r="P36" s="36"/>
      <c r="Q36" s="36"/>
    </row>
    <row r="37" spans="1:17" s="37" customFormat="1" ht="20.100000000000001" customHeight="1" x14ac:dyDescent="0.2">
      <c r="A37" s="164" t="s">
        <v>18</v>
      </c>
      <c r="B37" s="166"/>
      <c r="C37" s="25">
        <f>SUM(C29:C36)</f>
        <v>3420</v>
      </c>
      <c r="D37" s="25">
        <f t="shared" ref="D37:J37" si="3">SUM(D29:D36)</f>
        <v>25763</v>
      </c>
      <c r="E37" s="25">
        <f t="shared" si="3"/>
        <v>107889</v>
      </c>
      <c r="F37" s="25">
        <f t="shared" si="3"/>
        <v>127771</v>
      </c>
      <c r="G37" s="25">
        <f t="shared" si="3"/>
        <v>139455</v>
      </c>
      <c r="H37" s="25">
        <f t="shared" si="3"/>
        <v>139477</v>
      </c>
      <c r="I37" s="25">
        <f t="shared" si="3"/>
        <v>214108</v>
      </c>
      <c r="J37" s="25">
        <f t="shared" si="3"/>
        <v>757883</v>
      </c>
      <c r="K37" s="127">
        <f>J37/'ABS Estimated Population'!C11</f>
        <v>8.191146014478734E-2</v>
      </c>
      <c r="L37" s="36"/>
      <c r="M37" s="36"/>
      <c r="N37" s="36"/>
      <c r="O37" s="36"/>
      <c r="P37" s="36"/>
      <c r="Q37" s="36"/>
    </row>
    <row r="38" spans="1:17" ht="20.100000000000001" customHeight="1" x14ac:dyDescent="0.2">
      <c r="A38" s="56"/>
      <c r="B38" s="56"/>
      <c r="C38" s="56"/>
      <c r="D38" s="56"/>
      <c r="E38" s="56"/>
      <c r="F38" s="56"/>
      <c r="G38" s="56"/>
      <c r="H38" s="56"/>
      <c r="I38" s="56"/>
      <c r="J38" s="56"/>
      <c r="K38" s="56"/>
    </row>
    <row r="39" spans="1:17" s="44" customFormat="1" ht="20.100000000000001" customHeight="1" x14ac:dyDescent="0.2">
      <c r="A39" s="214" t="s">
        <v>19</v>
      </c>
      <c r="B39" s="210"/>
      <c r="C39" s="210"/>
      <c r="D39" s="210"/>
      <c r="E39" s="210"/>
      <c r="F39" s="210"/>
      <c r="G39" s="210"/>
      <c r="H39" s="210"/>
      <c r="I39" s="210"/>
      <c r="J39" s="210"/>
      <c r="K39" s="210"/>
      <c r="L39" s="42"/>
      <c r="M39" s="42"/>
      <c r="N39" s="42"/>
      <c r="O39" s="42"/>
      <c r="P39" s="43"/>
      <c r="Q39" s="43"/>
    </row>
    <row r="40" spans="1:17" s="44" customFormat="1" ht="20.100000000000001" customHeight="1" x14ac:dyDescent="0.2">
      <c r="A40" s="215" t="s">
        <v>32</v>
      </c>
      <c r="B40" s="216"/>
      <c r="C40" s="216"/>
      <c r="D40" s="216"/>
      <c r="E40" s="216"/>
      <c r="F40" s="216"/>
      <c r="G40" s="216"/>
      <c r="H40" s="216"/>
      <c r="I40" s="216"/>
      <c r="J40" s="216"/>
      <c r="K40" s="216"/>
      <c r="L40" s="42"/>
      <c r="M40" s="42"/>
      <c r="N40" s="42"/>
      <c r="O40" s="42"/>
      <c r="P40" s="43"/>
      <c r="Q40" s="43"/>
    </row>
    <row r="41" spans="1:17" s="44" customFormat="1" ht="20.100000000000001" customHeight="1" x14ac:dyDescent="0.2">
      <c r="A41" s="216"/>
      <c r="B41" s="216"/>
      <c r="C41" s="216"/>
      <c r="D41" s="216"/>
      <c r="E41" s="216"/>
      <c r="F41" s="216"/>
      <c r="G41" s="216"/>
      <c r="H41" s="216"/>
      <c r="I41" s="216"/>
      <c r="J41" s="216"/>
      <c r="K41" s="216"/>
      <c r="L41" s="45"/>
      <c r="M41" s="42"/>
      <c r="N41" s="42"/>
      <c r="O41" s="42"/>
      <c r="P41" s="43"/>
      <c r="Q41" s="43"/>
    </row>
    <row r="42" spans="1:17" s="44" customFormat="1" ht="20.100000000000001" customHeight="1" x14ac:dyDescent="0.2">
      <c r="A42" s="213" t="s">
        <v>29</v>
      </c>
      <c r="B42" s="213"/>
      <c r="C42" s="213"/>
      <c r="D42" s="213"/>
      <c r="E42" s="213"/>
      <c r="F42" s="213"/>
      <c r="G42" s="213"/>
      <c r="H42" s="213"/>
      <c r="I42" s="213"/>
      <c r="J42" s="213"/>
      <c r="K42" s="213"/>
      <c r="L42" s="41"/>
      <c r="M42" s="40"/>
      <c r="N42" s="40"/>
      <c r="O42" s="42"/>
      <c r="P42" s="43"/>
      <c r="Q42" s="43"/>
    </row>
    <row r="43" spans="1:17" s="44" customFormat="1" ht="12.75" x14ac:dyDescent="0.2">
      <c r="A43" s="217" t="s">
        <v>27</v>
      </c>
      <c r="B43" s="217"/>
      <c r="C43" s="217"/>
      <c r="D43" s="217"/>
      <c r="E43" s="217"/>
      <c r="F43" s="217"/>
      <c r="G43" s="217"/>
      <c r="H43" s="217"/>
      <c r="I43" s="217"/>
      <c r="J43" s="217"/>
      <c r="K43" s="217"/>
      <c r="L43" s="40"/>
      <c r="M43" s="40"/>
      <c r="N43" s="40"/>
      <c r="O43" s="42"/>
      <c r="P43" s="43"/>
      <c r="Q43" s="43"/>
    </row>
    <row r="44" spans="1:17" s="44" customFormat="1" ht="20.100000000000001" customHeight="1" x14ac:dyDescent="0.2">
      <c r="A44" s="217"/>
      <c r="B44" s="217"/>
      <c r="C44" s="217"/>
      <c r="D44" s="217"/>
      <c r="E44" s="217"/>
      <c r="F44" s="217"/>
      <c r="G44" s="217"/>
      <c r="H44" s="217"/>
      <c r="I44" s="217"/>
      <c r="J44" s="217"/>
      <c r="K44" s="217"/>
      <c r="L44" s="40"/>
      <c r="M44" s="40"/>
      <c r="N44" s="40"/>
      <c r="O44" s="42"/>
      <c r="P44" s="43"/>
      <c r="Q44" s="43"/>
    </row>
    <row r="45" spans="1:17" s="44" customFormat="1" ht="21.75" customHeight="1" x14ac:dyDescent="0.2">
      <c r="A45" s="209" t="s">
        <v>31</v>
      </c>
      <c r="B45" s="210"/>
      <c r="C45" s="210"/>
      <c r="D45" s="210"/>
      <c r="E45" s="210"/>
      <c r="F45" s="210"/>
      <c r="G45" s="210"/>
      <c r="H45" s="210"/>
      <c r="I45" s="210"/>
      <c r="J45" s="210"/>
      <c r="K45" s="210"/>
      <c r="L45" s="45"/>
      <c r="M45" s="47"/>
      <c r="N45" s="47"/>
      <c r="O45" s="42"/>
      <c r="P45" s="43"/>
      <c r="Q45" s="43"/>
    </row>
    <row r="46" spans="1:17" s="51" customFormat="1" ht="20.100000000000001" customHeight="1" x14ac:dyDescent="0.2">
      <c r="A46" s="211" t="s">
        <v>43</v>
      </c>
      <c r="B46" s="224"/>
      <c r="C46" s="224"/>
      <c r="D46" s="224"/>
      <c r="E46" s="224"/>
      <c r="F46" s="224"/>
      <c r="G46" s="224"/>
      <c r="H46" s="224"/>
      <c r="I46" s="224"/>
      <c r="J46" s="224"/>
      <c r="K46" s="224"/>
      <c r="L46" s="113"/>
      <c r="M46" s="113"/>
      <c r="N46" s="50"/>
      <c r="O46" s="50"/>
    </row>
    <row r="47" spans="1:17" s="55" customFormat="1" ht="20.100000000000001" customHeight="1" x14ac:dyDescent="0.2">
      <c r="A47" s="53"/>
      <c r="B47" s="53"/>
      <c r="C47" s="53"/>
      <c r="D47" s="53"/>
      <c r="E47" s="53"/>
      <c r="F47" s="53"/>
      <c r="G47" s="53"/>
      <c r="H47" s="53"/>
      <c r="I47" s="53"/>
      <c r="J47" s="53"/>
      <c r="K47" s="53"/>
      <c r="L47" s="53"/>
      <c r="M47" s="53"/>
      <c r="N47" s="53"/>
      <c r="O47" s="53"/>
      <c r="P47" s="54"/>
      <c r="Q47" s="54"/>
    </row>
    <row r="48" spans="1:17" ht="20.100000000000001" customHeight="1" x14ac:dyDescent="0.2">
      <c r="A48" s="53"/>
      <c r="B48" s="49"/>
      <c r="C48" s="49"/>
      <c r="D48" s="49"/>
      <c r="E48" s="49"/>
      <c r="F48" s="49"/>
      <c r="G48" s="49"/>
      <c r="H48" s="49"/>
      <c r="I48" s="49"/>
      <c r="J48" s="49"/>
      <c r="K48" s="49"/>
      <c r="L48" s="49"/>
      <c r="M48" s="49"/>
      <c r="N48" s="49"/>
      <c r="O48" s="56"/>
    </row>
    <row r="49" spans="1:15" ht="20.100000000000001" customHeight="1" x14ac:dyDescent="0.2">
      <c r="A49" s="49"/>
      <c r="B49" s="49"/>
      <c r="C49" s="49"/>
      <c r="D49" s="49"/>
      <c r="E49" s="49"/>
      <c r="F49" s="49"/>
      <c r="G49" s="49"/>
      <c r="H49" s="49"/>
      <c r="I49" s="49"/>
      <c r="J49" s="49"/>
      <c r="K49" s="49"/>
      <c r="L49" s="49"/>
      <c r="M49" s="49"/>
      <c r="N49" s="49"/>
      <c r="O49" s="56"/>
    </row>
    <row r="50" spans="1:15" ht="20.100000000000001" customHeight="1" x14ac:dyDescent="0.2">
      <c r="A50" s="49"/>
      <c r="B50" s="49"/>
      <c r="C50" s="49"/>
      <c r="D50" s="49"/>
      <c r="E50" s="49"/>
      <c r="F50" s="49"/>
      <c r="G50" s="49"/>
      <c r="H50" s="49"/>
      <c r="I50" s="49"/>
      <c r="J50" s="49"/>
      <c r="K50" s="49"/>
      <c r="L50" s="49"/>
      <c r="M50" s="49"/>
      <c r="N50" s="49"/>
      <c r="O50" s="56"/>
    </row>
    <row r="51" spans="1:15" ht="20.100000000000001" customHeight="1" x14ac:dyDescent="0.2">
      <c r="A51" s="49"/>
      <c r="B51" s="49"/>
      <c r="C51" s="49"/>
      <c r="D51" s="49"/>
      <c r="E51" s="49"/>
      <c r="F51" s="49"/>
      <c r="G51" s="49"/>
      <c r="H51" s="49"/>
      <c r="I51" s="49"/>
      <c r="J51" s="49"/>
      <c r="K51" s="49"/>
      <c r="L51" s="55"/>
      <c r="M51" s="55"/>
      <c r="N51" s="55"/>
    </row>
    <row r="52" spans="1:15" ht="20.100000000000001" customHeight="1" x14ac:dyDescent="0.2">
      <c r="A52" s="49"/>
      <c r="B52" s="49"/>
      <c r="C52" s="49"/>
      <c r="D52" s="49"/>
      <c r="E52" s="49"/>
      <c r="F52" s="49"/>
      <c r="G52" s="49"/>
      <c r="H52" s="49"/>
      <c r="I52" s="49"/>
      <c r="J52" s="49"/>
      <c r="K52" s="49"/>
      <c r="L52" s="55"/>
      <c r="M52" s="55"/>
      <c r="N52" s="55"/>
    </row>
    <row r="53" spans="1:15" ht="20.100000000000001" customHeight="1" x14ac:dyDescent="0.2">
      <c r="A53" s="49"/>
      <c r="B53" s="49"/>
      <c r="C53" s="49"/>
      <c r="D53" s="49"/>
      <c r="E53" s="49"/>
      <c r="F53" s="49"/>
      <c r="G53" s="49"/>
      <c r="H53" s="49"/>
      <c r="I53" s="49"/>
      <c r="J53" s="49"/>
      <c r="K53" s="49"/>
      <c r="L53" s="55"/>
      <c r="M53" s="55"/>
      <c r="N53" s="55"/>
    </row>
    <row r="54" spans="1:15" ht="20.100000000000001" customHeight="1" x14ac:dyDescent="0.2">
      <c r="A54" s="49"/>
      <c r="B54" s="49"/>
      <c r="C54" s="49"/>
      <c r="D54" s="49"/>
      <c r="E54" s="49"/>
      <c r="F54" s="49"/>
      <c r="G54" s="49"/>
      <c r="H54" s="49"/>
      <c r="I54" s="49"/>
      <c r="J54" s="49"/>
      <c r="K54" s="49"/>
      <c r="L54" s="55"/>
      <c r="M54" s="55"/>
      <c r="N54" s="55"/>
    </row>
    <row r="55" spans="1:15" ht="20.100000000000001" customHeight="1" x14ac:dyDescent="0.2">
      <c r="A55" s="56"/>
      <c r="B55" s="56"/>
      <c r="C55" s="56"/>
      <c r="D55" s="56"/>
      <c r="E55" s="56"/>
      <c r="F55" s="56"/>
      <c r="G55" s="56"/>
      <c r="H55" s="56"/>
      <c r="I55" s="56"/>
      <c r="J55" s="56"/>
      <c r="K55" s="56"/>
    </row>
  </sheetData>
  <mergeCells count="18">
    <mergeCell ref="C1:E1"/>
    <mergeCell ref="C14:K14"/>
    <mergeCell ref="A29:A36"/>
    <mergeCell ref="A37:B37"/>
    <mergeCell ref="A1:B2"/>
    <mergeCell ref="A14:B15"/>
    <mergeCell ref="A16:A23"/>
    <mergeCell ref="A24:B24"/>
    <mergeCell ref="A3:A10"/>
    <mergeCell ref="A11:B11"/>
    <mergeCell ref="A39:K39"/>
    <mergeCell ref="A27:B28"/>
    <mergeCell ref="C27:K27"/>
    <mergeCell ref="A46:K46"/>
    <mergeCell ref="A40:K41"/>
    <mergeCell ref="A42:K42"/>
    <mergeCell ref="A43:K44"/>
    <mergeCell ref="A45:K45"/>
  </mergeCells>
  <phoneticPr fontId="6" type="noConversion"/>
  <pageMargins left="0.74803149606299213" right="0.74803149606299213" top="0.98425196850393704" bottom="0.98425196850393704" header="0.51181102362204722" footer="0.51181102362204722"/>
  <pageSetup paperSize="9" scale="61" orientation="portrait" r:id="rId1"/>
  <headerFooter alignWithMargins="0">
    <oddHeader>&amp;C&amp;"Arial,Bold"The Australian Organ Donor  Register
Legally Valid Consent Registrations (Including Intent Registrations of 16 &amp; 17 year olds)
as at 30/09/2016</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Jan 16</vt:lpstr>
      <vt:lpstr>Feb 16</vt:lpstr>
      <vt:lpstr>Mar 16</vt:lpstr>
      <vt:lpstr>Apr 16</vt:lpstr>
      <vt:lpstr>May 16</vt:lpstr>
      <vt:lpstr>Jun 16</vt:lpstr>
      <vt:lpstr>Jul 16</vt:lpstr>
      <vt:lpstr>Aug 16</vt:lpstr>
      <vt:lpstr>Sep 16</vt:lpstr>
      <vt:lpstr>Oct 16</vt:lpstr>
      <vt:lpstr>Nov 16</vt:lpstr>
      <vt:lpstr>Dec 16</vt:lpstr>
      <vt:lpstr>ABS Estimated Population</vt:lpstr>
      <vt:lpstr>% Var From Prev Month</vt:lpstr>
      <vt:lpstr>'% Var From Prev Month'!Print_Area</vt:lpstr>
      <vt:lpstr>'Apr 16'!Print_Area</vt:lpstr>
      <vt:lpstr>'Aug 16'!Print_Area</vt:lpstr>
      <vt:lpstr>'Dec 16'!Print_Area</vt:lpstr>
      <vt:lpstr>'Feb 16'!Print_Area</vt:lpstr>
      <vt:lpstr>'Jan 16'!Print_Area</vt:lpstr>
      <vt:lpstr>'Jul 16'!Print_Area</vt:lpstr>
      <vt:lpstr>'Jun 16'!Print_Area</vt:lpstr>
      <vt:lpstr>'Mar 16'!Print_Area</vt:lpstr>
      <vt:lpstr>'May 16'!Print_Area</vt:lpstr>
      <vt:lpstr>'Nov 16'!Print_Area</vt:lpstr>
      <vt:lpstr>'Oct 16'!Print_Area</vt:lpstr>
      <vt:lpstr>'Sep 16'!Print_Area</vt:lpstr>
    </vt:vector>
  </TitlesOfParts>
  <Company>Health Insurance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AODR Register - Consent Registrations and 16-17 Intent Registrations 2016</dc:title>
  <dc:creator>Department of Human Services</dc:creator>
  <cp:lastModifiedBy>McGowan, Paul</cp:lastModifiedBy>
  <cp:lastPrinted>2017-01-10T22:16:40Z</cp:lastPrinted>
  <dcterms:created xsi:type="dcterms:W3CDTF">2003-02-03T22:50:28Z</dcterms:created>
  <dcterms:modified xsi:type="dcterms:W3CDTF">2017-01-24T00:36:50Z</dcterms:modified>
</cp:coreProperties>
</file>